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570" windowWidth="21075" windowHeight="9975" activeTab="0"/>
  </bookViews>
  <sheets>
    <sheet name="Índice" sheetId="1" r:id="rId1"/>
    <sheet name="1" sheetId="2" r:id="rId2"/>
    <sheet name="2" sheetId="3" r:id="rId3"/>
    <sheet name="3" sheetId="4" r:id="rId4"/>
    <sheet name="4" sheetId="5" r:id="rId5"/>
    <sheet name="5" sheetId="6" r:id="rId6"/>
  </sheets>
  <definedNames/>
  <calcPr fullCalcOnLoad="1"/>
</workbook>
</file>

<file path=xl/sharedStrings.xml><?xml version="1.0" encoding="utf-8"?>
<sst xmlns="http://schemas.openxmlformats.org/spreadsheetml/2006/main" count="212" uniqueCount="46">
  <si>
    <t xml:space="preserve">Evolução da Produção </t>
  </si>
  <si>
    <t>1. Evolução da Produção Total por Região Vitivinícola</t>
  </si>
  <si>
    <t>5. Evolução da Produção de Vinho (sem DO/IG) por Região Vitivinícola</t>
  </si>
  <si>
    <t>Evolução da Produção Total por Região Vitivinícola</t>
  </si>
  <si>
    <t>Em Volume (hl)</t>
  </si>
  <si>
    <t>Região Vitivinícola</t>
  </si>
  <si>
    <t>%</t>
  </si>
  <si>
    <t>2008/09</t>
  </si>
  <si>
    <t>2009/10</t>
  </si>
  <si>
    <t>2010/11</t>
  </si>
  <si>
    <t>2011/12</t>
  </si>
  <si>
    <t>2012/13</t>
  </si>
  <si>
    <t>2013/14</t>
  </si>
  <si>
    <t>Minho</t>
  </si>
  <si>
    <t>T. Montes</t>
  </si>
  <si>
    <t>Douro</t>
  </si>
  <si>
    <t>Beira Atlântico</t>
  </si>
  <si>
    <t>Terras do Dão</t>
  </si>
  <si>
    <t>Terras da Beira</t>
  </si>
  <si>
    <t>Terras de Cister</t>
  </si>
  <si>
    <t>Tejo</t>
  </si>
  <si>
    <t>Lisboa</t>
  </si>
  <si>
    <t>P. Setúbal</t>
  </si>
  <si>
    <t>Alentejo</t>
  </si>
  <si>
    <t>Algarve</t>
  </si>
  <si>
    <t>Sub-total continente</t>
  </si>
  <si>
    <t>Madeira</t>
  </si>
  <si>
    <t>Açores</t>
  </si>
  <si>
    <t>Sub-total ilhas</t>
  </si>
  <si>
    <t>Total Geral</t>
  </si>
  <si>
    <t>Fonte: IVV, IP</t>
  </si>
  <si>
    <t>Evolução da Produção Apta a Vinho com Indicação de Ano/Casta por Região Vitivinícola</t>
  </si>
  <si>
    <r>
      <t>2012/13</t>
    </r>
    <r>
      <rPr>
        <b/>
        <vertAlign val="superscript"/>
        <sz val="9"/>
        <color indexed="9"/>
        <rFont val="Calibri"/>
        <family val="2"/>
      </rPr>
      <t xml:space="preserve"> </t>
    </r>
  </si>
  <si>
    <t>Evolução da Produção de Vinho (sem DO/IG) por Região Vitivinícola</t>
  </si>
  <si>
    <t>4. Evolução da Produção Apta a Vinho com Indicação de Ano/Casta por Região Vitivinícola</t>
  </si>
  <si>
    <t>2014/15</t>
  </si>
  <si>
    <t>2015/16</t>
  </si>
  <si>
    <t>2016/17</t>
  </si>
  <si>
    <t>2017/18</t>
  </si>
  <si>
    <t>Evolução da Produção Apta a Vinho com Denominação de Origem Protegida (DOP) (*) por Região Vitivinícola</t>
  </si>
  <si>
    <t>(*) Inclui os vinhos aptos a licorosos, espumantes e frisantes com DOP</t>
  </si>
  <si>
    <t>Evolução da Produção Apta a Vinho com Indicação Geográfica Protegida (IGP) (*) por Região Vitivinícola</t>
  </si>
  <si>
    <t>(*) Inclui os vinhos aptos a licorosos, espumantes e frisantes com IGP</t>
  </si>
  <si>
    <t>2. Evolução da Produção Apta a Vinho com Denominação de Origem Protegida (DOP) (*) por Região Vitivinícola</t>
  </si>
  <si>
    <t>3. Evolução da Produção Apta a Vinho com Indicação Geográfica Protegida (IGP) (*) por Região Vitivinícola</t>
  </si>
  <si>
    <t>Série 2008/2009 a 2017/2018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</si>
</sst>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i/>
      <sz val="10"/>
      <color indexed="16"/>
      <name val="Calibri"/>
      <family val="2"/>
    </font>
    <font>
      <sz val="10"/>
      <color indexed="16"/>
      <name val="Arial"/>
      <family val="2"/>
    </font>
    <font>
      <b/>
      <sz val="12"/>
      <color indexed="16"/>
      <name val="Calibri"/>
      <family val="2"/>
    </font>
    <font>
      <b/>
      <vertAlign val="superscript"/>
      <sz val="9"/>
      <color indexed="9"/>
      <name val="Calibri"/>
      <family val="2"/>
    </font>
    <font>
      <b/>
      <sz val="11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color indexed="16"/>
      <name val="Calibri"/>
      <family val="2"/>
    </font>
    <font>
      <b/>
      <i/>
      <sz val="11"/>
      <color indexed="12"/>
      <name val="Calibri"/>
      <family val="2"/>
    </font>
    <font>
      <b/>
      <sz val="9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60"/>
      <name val="Calibri"/>
      <family val="2"/>
    </font>
    <font>
      <b/>
      <sz val="11"/>
      <color indexed="60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Arial"/>
      <family val="2"/>
    </font>
    <font>
      <b/>
      <sz val="10"/>
      <color indexed="56"/>
      <name val="Calibri"/>
      <family val="2"/>
    </font>
    <font>
      <sz val="11"/>
      <color indexed="56"/>
      <name val="Calibri"/>
      <family val="2"/>
    </font>
    <font>
      <b/>
      <sz val="14"/>
      <color indexed="56"/>
      <name val="Calibri"/>
      <family val="2"/>
    </font>
    <font>
      <b/>
      <sz val="12"/>
      <color indexed="56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5" tint="-0.24997000396251678"/>
      <name val="Calibri"/>
      <family val="2"/>
    </font>
    <font>
      <b/>
      <sz val="11"/>
      <color theme="5" tint="-0.24997000396251678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Arial"/>
      <family val="2"/>
    </font>
    <font>
      <b/>
      <sz val="10"/>
      <color rgb="FF002060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14"/>
      <color rgb="FF002060"/>
      <name val="Calibri"/>
      <family val="2"/>
    </font>
    <font>
      <b/>
      <sz val="12"/>
      <color rgb="FF00206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 style="medium">
        <color theme="3" tint="-0.24993999302387238"/>
      </left>
      <right>
        <color indexed="63"/>
      </right>
      <top style="medium">
        <color theme="3" tint="-0.24993999302387238"/>
      </top>
      <bottom style="medium">
        <color theme="3" tint="-0.24993999302387238"/>
      </bottom>
    </border>
    <border>
      <left>
        <color indexed="63"/>
      </left>
      <right>
        <color indexed="63"/>
      </right>
      <top style="medium">
        <color theme="3" tint="-0.24993999302387238"/>
      </top>
      <bottom style="medium">
        <color theme="3" tint="-0.24993999302387238"/>
      </bottom>
    </border>
    <border>
      <left>
        <color indexed="63"/>
      </left>
      <right style="medium">
        <color theme="3" tint="-0.24993999302387238"/>
      </right>
      <top style="medium">
        <color theme="3" tint="-0.24993999302387238"/>
      </top>
      <bottom style="medium">
        <color theme="3" tint="-0.24993999302387238"/>
      </bottom>
    </border>
    <border>
      <left style="medium">
        <color theme="3" tint="-0.24993999302387238"/>
      </left>
      <right>
        <color indexed="63"/>
      </right>
      <top style="medium">
        <color theme="3" tint="-0.24993999302387238"/>
      </top>
      <bottom style="hair">
        <color indexed="55"/>
      </bottom>
    </border>
    <border>
      <left>
        <color indexed="63"/>
      </left>
      <right>
        <color indexed="63"/>
      </right>
      <top style="medium">
        <color theme="3" tint="-0.24993999302387238"/>
      </top>
      <bottom style="hair">
        <color indexed="55"/>
      </bottom>
    </border>
    <border>
      <left style="medium">
        <color theme="3" tint="-0.24993999302387238"/>
      </left>
      <right>
        <color indexed="63"/>
      </right>
      <top style="hair">
        <color indexed="55"/>
      </top>
      <bottom style="hair">
        <color indexed="55"/>
      </bottom>
    </border>
    <border>
      <left style="medium">
        <color theme="3" tint="-0.24993999302387238"/>
      </left>
      <right>
        <color indexed="63"/>
      </right>
      <top style="hair">
        <color indexed="55"/>
      </top>
      <bottom style="medium">
        <color theme="3" tint="-0.24993999302387238"/>
      </bottom>
    </border>
    <border>
      <left>
        <color indexed="63"/>
      </left>
      <right>
        <color indexed="63"/>
      </right>
      <top style="hair">
        <color indexed="55"/>
      </top>
      <bottom style="medium">
        <color theme="3" tint="-0.24993999302387238"/>
      </bottom>
    </border>
    <border>
      <left style="medium">
        <color theme="3" tint="-0.24993999302387238"/>
      </left>
      <right>
        <color indexed="63"/>
      </right>
      <top style="medium">
        <color theme="3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3" tint="-0.24993999302387238"/>
      </top>
      <bottom>
        <color indexed="63"/>
      </bottom>
    </border>
    <border>
      <left style="medium">
        <color theme="3" tint="-0.24993999302387238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medium">
        <color theme="3" tint="-0.24993999302387238"/>
      </right>
      <top style="medium">
        <color theme="3" tint="-0.24993999302387238"/>
      </top>
      <bottom style="hair">
        <color indexed="55"/>
      </bottom>
    </border>
    <border>
      <left>
        <color indexed="63"/>
      </left>
      <right style="medium">
        <color theme="3" tint="-0.24993999302387238"/>
      </right>
      <top style="hair">
        <color indexed="55"/>
      </top>
      <bottom style="hair">
        <color indexed="55"/>
      </bottom>
    </border>
    <border>
      <left>
        <color indexed="63"/>
      </left>
      <right style="medium">
        <color theme="3" tint="-0.24993999302387238"/>
      </right>
      <top style="hair">
        <color indexed="55"/>
      </top>
      <bottom style="medium">
        <color theme="3" tint="-0.24993999302387238"/>
      </bottom>
    </border>
    <border>
      <left>
        <color indexed="63"/>
      </left>
      <right style="medium">
        <color theme="3" tint="-0.24993999302387238"/>
      </right>
      <top style="medium">
        <color theme="3" tint="-0.24993999302387238"/>
      </top>
      <bottom>
        <color indexed="63"/>
      </bottom>
    </border>
    <border>
      <left>
        <color indexed="63"/>
      </left>
      <right style="medium">
        <color theme="3" tint="-0.24993999302387238"/>
      </right>
      <top style="hair">
        <color indexed="55"/>
      </top>
      <bottom>
        <color indexed="63"/>
      </bottom>
    </border>
    <border>
      <left style="medium">
        <color theme="3" tint="-0.24993999302387238"/>
      </left>
      <right>
        <color indexed="63"/>
      </right>
      <top>
        <color indexed="63"/>
      </top>
      <bottom style="medium">
        <color theme="3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3" tint="-0.24993999302387238"/>
      </bottom>
    </border>
    <border>
      <left>
        <color indexed="63"/>
      </left>
      <right style="medium">
        <color theme="3" tint="-0.24993999302387238"/>
      </right>
      <top>
        <color indexed="63"/>
      </top>
      <bottom style="medium">
        <color theme="3" tint="-0.2499399930238723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4" applyNumberFormat="0" applyAlignment="0" applyProtection="0"/>
    <xf numFmtId="0" fontId="49" fillId="0" borderId="5" applyNumberFormat="0" applyFill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50" fillId="27" borderId="0" applyNumberFormat="0" applyBorder="0" applyAlignment="0" applyProtection="0"/>
    <xf numFmtId="0" fontId="51" fillId="28" borderId="4" applyNumberFormat="0" applyAlignment="0" applyProtection="0"/>
    <xf numFmtId="0" fontId="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5" fillId="20" borderId="7" applyNumberFormat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  <xf numFmtId="43" fontId="0" fillId="0" borderId="0" applyFon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53">
      <alignment/>
      <protection/>
    </xf>
    <xf numFmtId="0" fontId="2" fillId="0" borderId="0" xfId="47" applyAlignment="1" applyProtection="1">
      <alignment/>
      <protection/>
    </xf>
    <xf numFmtId="0" fontId="61" fillId="0" borderId="0" xfId="53" applyFont="1" applyAlignme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33" borderId="0" xfId="55" applyFont="1" applyFill="1">
      <alignment/>
      <protection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2" fillId="34" borderId="10" xfId="0" applyFont="1" applyFill="1" applyBorder="1" applyAlignment="1">
      <alignment horizontal="left" vertical="center"/>
    </xf>
    <xf numFmtId="3" fontId="13" fillId="34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/>
    </xf>
    <xf numFmtId="3" fontId="13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12" fillId="34" borderId="11" xfId="0" applyFont="1" applyFill="1" applyBorder="1" applyAlignment="1">
      <alignment horizontal="left" vertical="center"/>
    </xf>
    <xf numFmtId="3" fontId="13" fillId="34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3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47" applyAlignment="1" applyProtection="1">
      <alignment horizontal="left"/>
      <protection/>
    </xf>
    <xf numFmtId="0" fontId="60" fillId="35" borderId="12" xfId="0" applyFont="1" applyFill="1" applyBorder="1" applyAlignment="1">
      <alignment horizontal="center" vertical="center" wrapText="1"/>
    </xf>
    <xf numFmtId="0" fontId="60" fillId="35" borderId="13" xfId="0" applyFont="1" applyFill="1" applyBorder="1" applyAlignment="1">
      <alignment horizontal="center" vertical="center" wrapText="1"/>
    </xf>
    <xf numFmtId="0" fontId="60" fillId="35" borderId="13" xfId="0" applyFont="1" applyFill="1" applyBorder="1" applyAlignment="1">
      <alignment horizontal="center" vertical="center" wrapText="1"/>
    </xf>
    <xf numFmtId="0" fontId="60" fillId="35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/>
    </xf>
    <xf numFmtId="3" fontId="13" fillId="0" borderId="16" xfId="0" applyNumberFormat="1" applyFont="1" applyFill="1" applyBorder="1" applyAlignment="1">
      <alignment horizontal="right" vertical="center"/>
    </xf>
    <xf numFmtId="0" fontId="12" fillId="34" borderId="17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/>
    </xf>
    <xf numFmtId="0" fontId="12" fillId="34" borderId="18" xfId="0" applyFont="1" applyFill="1" applyBorder="1" applyAlignment="1">
      <alignment horizontal="left" vertical="center"/>
    </xf>
    <xf numFmtId="0" fontId="12" fillId="34" borderId="19" xfId="0" applyFont="1" applyFill="1" applyBorder="1" applyAlignment="1">
      <alignment horizontal="left" vertical="center"/>
    </xf>
    <xf numFmtId="3" fontId="13" fillId="34" borderId="19" xfId="0" applyNumberFormat="1" applyFont="1" applyFill="1" applyBorder="1" applyAlignment="1">
      <alignment horizontal="right" vertical="center"/>
    </xf>
    <xf numFmtId="0" fontId="62" fillId="0" borderId="13" xfId="0" applyFont="1" applyFill="1" applyBorder="1" applyAlignment="1">
      <alignment horizontal="right" vertical="center"/>
    </xf>
    <xf numFmtId="3" fontId="14" fillId="0" borderId="13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horizontal="left" vertical="center"/>
    </xf>
    <xf numFmtId="3" fontId="13" fillId="0" borderId="21" xfId="0" applyNumberFormat="1" applyFont="1" applyFill="1" applyBorder="1" applyAlignment="1">
      <alignment horizontal="right" vertical="center"/>
    </xf>
    <xf numFmtId="3" fontId="13" fillId="36" borderId="21" xfId="0" applyNumberFormat="1" applyFont="1" applyFill="1" applyBorder="1" applyAlignment="1">
      <alignment horizontal="right" vertical="center"/>
    </xf>
    <xf numFmtId="0" fontId="12" fillId="34" borderId="22" xfId="0" applyFont="1" applyFill="1" applyBorder="1" applyAlignment="1">
      <alignment horizontal="left" vertical="center"/>
    </xf>
    <xf numFmtId="0" fontId="15" fillId="34" borderId="11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right" vertical="center"/>
    </xf>
    <xf numFmtId="0" fontId="63" fillId="35" borderId="12" xfId="0" applyFont="1" applyFill="1" applyBorder="1" applyAlignment="1">
      <alignment horizontal="left" vertical="center"/>
    </xf>
    <xf numFmtId="0" fontId="63" fillId="35" borderId="13" xfId="0" applyFont="1" applyFill="1" applyBorder="1" applyAlignment="1">
      <alignment horizontal="center" vertical="center"/>
    </xf>
    <xf numFmtId="3" fontId="64" fillId="35" borderId="13" xfId="0" applyNumberFormat="1" applyFont="1" applyFill="1" applyBorder="1" applyAlignment="1">
      <alignment horizontal="right" vertical="center"/>
    </xf>
    <xf numFmtId="3" fontId="60" fillId="35" borderId="13" xfId="0" applyNumberFormat="1" applyFont="1" applyFill="1" applyBorder="1" applyAlignment="1">
      <alignment horizontal="center" vertical="center"/>
    </xf>
    <xf numFmtId="3" fontId="60" fillId="35" borderId="14" xfId="0" applyNumberFormat="1" applyFont="1" applyFill="1" applyBorder="1" applyAlignment="1">
      <alignment horizontal="center" vertical="center"/>
    </xf>
    <xf numFmtId="164" fontId="65" fillId="0" borderId="16" xfId="0" applyNumberFormat="1" applyFont="1" applyFill="1" applyBorder="1" applyAlignment="1">
      <alignment horizontal="center" vertical="center"/>
    </xf>
    <xf numFmtId="3" fontId="65" fillId="34" borderId="10" xfId="0" applyNumberFormat="1" applyFont="1" applyFill="1" applyBorder="1" applyAlignment="1">
      <alignment horizontal="center" vertical="center"/>
    </xf>
    <xf numFmtId="3" fontId="65" fillId="0" borderId="10" xfId="0" applyNumberFormat="1" applyFont="1" applyFill="1" applyBorder="1" applyAlignment="1">
      <alignment horizontal="center" vertical="center"/>
    </xf>
    <xf numFmtId="164" fontId="65" fillId="0" borderId="10" xfId="0" applyNumberFormat="1" applyFont="1" applyFill="1" applyBorder="1" applyAlignment="1">
      <alignment horizontal="center" vertical="center"/>
    </xf>
    <xf numFmtId="164" fontId="65" fillId="34" borderId="19" xfId="0" applyNumberFormat="1" applyFont="1" applyFill="1" applyBorder="1" applyAlignment="1">
      <alignment horizontal="center" vertical="center"/>
    </xf>
    <xf numFmtId="3" fontId="66" fillId="0" borderId="13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/>
    </xf>
    <xf numFmtId="164" fontId="65" fillId="0" borderId="21" xfId="0" applyNumberFormat="1" applyFont="1" applyFill="1" applyBorder="1" applyAlignment="1">
      <alignment horizontal="center" vertical="center"/>
    </xf>
    <xf numFmtId="164" fontId="65" fillId="34" borderId="11" xfId="0" applyNumberFormat="1" applyFont="1" applyFill="1" applyBorder="1" applyAlignment="1">
      <alignment horizontal="center" vertical="center"/>
    </xf>
    <xf numFmtId="3" fontId="65" fillId="34" borderId="11" xfId="0" applyNumberFormat="1" applyFont="1" applyFill="1" applyBorder="1" applyAlignment="1">
      <alignment horizontal="center" vertical="center"/>
    </xf>
    <xf numFmtId="164" fontId="66" fillId="0" borderId="13" xfId="0" applyNumberFormat="1" applyFont="1" applyFill="1" applyBorder="1" applyAlignment="1">
      <alignment horizontal="center" vertical="center"/>
    </xf>
    <xf numFmtId="3" fontId="65" fillId="0" borderId="16" xfId="0" applyNumberFormat="1" applyFont="1" applyFill="1" applyBorder="1" applyAlignment="1">
      <alignment horizontal="center" vertical="center"/>
    </xf>
    <xf numFmtId="0" fontId="67" fillId="0" borderId="0" xfId="0" applyFont="1" applyBorder="1" applyAlignment="1">
      <alignment/>
    </xf>
    <xf numFmtId="3" fontId="65" fillId="0" borderId="23" xfId="0" applyNumberFormat="1" applyFont="1" applyFill="1" applyBorder="1" applyAlignment="1">
      <alignment horizontal="center" vertical="center"/>
    </xf>
    <xf numFmtId="3" fontId="65" fillId="34" borderId="24" xfId="0" applyNumberFormat="1" applyFont="1" applyFill="1" applyBorder="1" applyAlignment="1">
      <alignment horizontal="center" vertical="center"/>
    </xf>
    <xf numFmtId="3" fontId="65" fillId="0" borderId="24" xfId="0" applyNumberFormat="1" applyFont="1" applyFill="1" applyBorder="1" applyAlignment="1">
      <alignment horizontal="center" vertical="center"/>
    </xf>
    <xf numFmtId="164" fontId="65" fillId="34" borderId="25" xfId="0" applyNumberFormat="1" applyFont="1" applyFill="1" applyBorder="1" applyAlignment="1">
      <alignment horizontal="center" vertical="center"/>
    </xf>
    <xf numFmtId="3" fontId="66" fillId="0" borderId="14" xfId="0" applyNumberFormat="1" applyFont="1" applyFill="1" applyBorder="1" applyAlignment="1">
      <alignment horizontal="center" vertical="center"/>
    </xf>
    <xf numFmtId="164" fontId="65" fillId="0" borderId="26" xfId="0" applyNumberFormat="1" applyFont="1" applyFill="1" applyBorder="1" applyAlignment="1">
      <alignment horizontal="center" vertical="center"/>
    </xf>
    <xf numFmtId="164" fontId="65" fillId="34" borderId="27" xfId="0" applyNumberFormat="1" applyFont="1" applyFill="1" applyBorder="1" applyAlignment="1">
      <alignment horizontal="center" vertical="center"/>
    </xf>
    <xf numFmtId="164" fontId="66" fillId="0" borderId="14" xfId="0" applyNumberFormat="1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left" vertical="center"/>
    </xf>
    <xf numFmtId="164" fontId="65" fillId="34" borderId="10" xfId="0" applyNumberFormat="1" applyFont="1" applyFill="1" applyBorder="1" applyAlignment="1">
      <alignment horizontal="center" vertical="center"/>
    </xf>
    <xf numFmtId="1" fontId="65" fillId="34" borderId="10" xfId="0" applyNumberFormat="1" applyFont="1" applyFill="1" applyBorder="1" applyAlignment="1">
      <alignment horizontal="center" vertical="center"/>
    </xf>
    <xf numFmtId="165" fontId="65" fillId="0" borderId="10" xfId="0" applyNumberFormat="1" applyFont="1" applyFill="1" applyBorder="1" applyAlignment="1">
      <alignment horizontal="center" vertical="center"/>
    </xf>
    <xf numFmtId="1" fontId="65" fillId="0" borderId="10" xfId="0" applyNumberFormat="1" applyFont="1" applyFill="1" applyBorder="1" applyAlignment="1">
      <alignment horizontal="center" vertical="center"/>
    </xf>
    <xf numFmtId="1" fontId="65" fillId="34" borderId="11" xfId="0" applyNumberFormat="1" applyFont="1" applyFill="1" applyBorder="1" applyAlignment="1">
      <alignment horizontal="center" vertical="center"/>
    </xf>
    <xf numFmtId="165" fontId="67" fillId="0" borderId="0" xfId="0" applyNumberFormat="1" applyFont="1" applyBorder="1" applyAlignment="1">
      <alignment/>
    </xf>
    <xf numFmtId="165" fontId="65" fillId="34" borderId="10" xfId="0" applyNumberFormat="1" applyFont="1" applyFill="1" applyBorder="1" applyAlignment="1">
      <alignment horizontal="center" vertical="center"/>
    </xf>
    <xf numFmtId="3" fontId="65" fillId="0" borderId="21" xfId="0" applyNumberFormat="1" applyFont="1" applyFill="1" applyBorder="1" applyAlignment="1">
      <alignment horizontal="center" vertical="center"/>
    </xf>
    <xf numFmtId="1" fontId="65" fillId="0" borderId="21" xfId="0" applyNumberFormat="1" applyFont="1" applyFill="1" applyBorder="1" applyAlignment="1">
      <alignment horizontal="center" vertical="center"/>
    </xf>
    <xf numFmtId="3" fontId="65" fillId="0" borderId="26" xfId="0" applyNumberFormat="1" applyFont="1" applyFill="1" applyBorder="1" applyAlignment="1">
      <alignment horizontal="center" vertical="center"/>
    </xf>
    <xf numFmtId="3" fontId="65" fillId="34" borderId="27" xfId="0" applyNumberFormat="1" applyFont="1" applyFill="1" applyBorder="1" applyAlignment="1">
      <alignment horizontal="center" vertical="center"/>
    </xf>
    <xf numFmtId="1" fontId="66" fillId="0" borderId="13" xfId="0" applyNumberFormat="1" applyFont="1" applyFill="1" applyBorder="1" applyAlignment="1">
      <alignment horizontal="center" vertical="center"/>
    </xf>
    <xf numFmtId="165" fontId="65" fillId="0" borderId="16" xfId="0" applyNumberFormat="1" applyFont="1" applyFill="1" applyBorder="1" applyAlignment="1">
      <alignment horizontal="center" vertical="center"/>
    </xf>
    <xf numFmtId="164" fontId="65" fillId="0" borderId="24" xfId="0" applyNumberFormat="1" applyFont="1" applyFill="1" applyBorder="1" applyAlignment="1">
      <alignment horizontal="center" vertical="center"/>
    </xf>
    <xf numFmtId="164" fontId="65" fillId="34" borderId="24" xfId="0" applyNumberFormat="1" applyFont="1" applyFill="1" applyBorder="1" applyAlignment="1">
      <alignment horizontal="center" vertical="center"/>
    </xf>
    <xf numFmtId="0" fontId="66" fillId="0" borderId="28" xfId="0" applyFont="1" applyFill="1" applyBorder="1" applyAlignment="1">
      <alignment horizontal="left" vertical="center"/>
    </xf>
    <xf numFmtId="0" fontId="15" fillId="0" borderId="29" xfId="0" applyFont="1" applyFill="1" applyBorder="1" applyAlignment="1">
      <alignment horizontal="right" vertical="center"/>
    </xf>
    <xf numFmtId="3" fontId="14" fillId="0" borderId="29" xfId="0" applyNumberFormat="1" applyFont="1" applyFill="1" applyBorder="1" applyAlignment="1">
      <alignment horizontal="right" vertical="center"/>
    </xf>
    <xf numFmtId="165" fontId="66" fillId="0" borderId="29" xfId="0" applyNumberFormat="1" applyFont="1" applyFill="1" applyBorder="1" applyAlignment="1">
      <alignment horizontal="center" vertical="center"/>
    </xf>
    <xf numFmtId="165" fontId="66" fillId="0" borderId="30" xfId="0" applyNumberFormat="1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left" vertical="center"/>
    </xf>
    <xf numFmtId="164" fontId="65" fillId="0" borderId="27" xfId="0" applyNumberFormat="1" applyFont="1" applyFill="1" applyBorder="1" applyAlignment="1">
      <alignment horizontal="center" vertical="center"/>
    </xf>
    <xf numFmtId="0" fontId="68" fillId="0" borderId="0" xfId="53" applyFont="1" applyAlignment="1">
      <alignment horizontal="center"/>
      <protection/>
    </xf>
    <xf numFmtId="0" fontId="69" fillId="0" borderId="0" xfId="53" applyFont="1" applyAlignment="1">
      <alignment horizontal="center"/>
      <protection/>
    </xf>
  </cellXfs>
  <cellStyles count="52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rmal 3" xfId="53"/>
    <cellStyle name="Normal 6" xfId="54"/>
    <cellStyle name="Normal_Livro1" xfId="55"/>
    <cellStyle name="Nota" xfId="56"/>
    <cellStyle name="Percent" xfId="57"/>
    <cellStyle name="Saída" xfId="58"/>
    <cellStyle name="Comma [0]" xfId="59"/>
    <cellStyle name="Texto de Aviso" xfId="60"/>
    <cellStyle name="Texto Explicativo" xfId="61"/>
    <cellStyle name="Título" xfId="62"/>
    <cellStyle name="Total" xfId="63"/>
    <cellStyle name="Verificar Célula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0</xdr:row>
      <xdr:rowOff>47625</xdr:rowOff>
    </xdr:from>
    <xdr:to>
      <xdr:col>10</xdr:col>
      <xdr:colOff>219075</xdr:colOff>
      <xdr:row>4</xdr:row>
      <xdr:rowOff>47625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47625"/>
          <a:ext cx="20288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>
      <c r="A2" s="1"/>
      <c r="B2" s="95" t="s">
        <v>0</v>
      </c>
      <c r="C2" s="95"/>
      <c r="D2" s="95"/>
      <c r="E2" s="95"/>
      <c r="F2" s="95"/>
      <c r="G2" s="95"/>
      <c r="H2" s="95"/>
      <c r="I2" s="3"/>
      <c r="J2" s="3"/>
      <c r="K2" s="1"/>
      <c r="L2" s="1"/>
    </row>
    <row r="3" spans="1:12" ht="15.75">
      <c r="A3" s="1"/>
      <c r="B3" s="96" t="s">
        <v>45</v>
      </c>
      <c r="C3" s="96"/>
      <c r="D3" s="96"/>
      <c r="E3" s="96"/>
      <c r="F3" s="96"/>
      <c r="G3" s="96"/>
      <c r="H3" s="96"/>
      <c r="K3" s="1"/>
      <c r="L3" s="1"/>
    </row>
    <row r="4" spans="1:12" ht="15">
      <c r="A4" s="1"/>
      <c r="B4" s="1"/>
      <c r="C4" s="1"/>
      <c r="K4" s="1"/>
      <c r="L4" s="1"/>
    </row>
    <row r="5" spans="1:12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s="2" t="s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">
      <c r="A9" s="24" t="s">
        <v>43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2" t="s">
        <v>44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2" t="s">
        <v>34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">
      <c r="A15" s="2" t="s">
        <v>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ht="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2:12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ht="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ht="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</sheetData>
  <sheetProtection password="CB5B" sheet="1"/>
  <mergeCells count="3">
    <mergeCell ref="B3:H3"/>
    <mergeCell ref="A9:L9"/>
    <mergeCell ref="B2:H2"/>
  </mergeCells>
  <hyperlinks>
    <hyperlink ref="A7" location="'1'!A1" display="1. Evolução da Produção Total por Região Vitivinícola"/>
    <hyperlink ref="A9:L9" location="'2'!A1" display="2. Evolução da Produção de Vinho com Denominação de Origem Protegida (DOP) (**) por Região Vitivinícola"/>
    <hyperlink ref="A11" location="'3'!A1" display="3. Evolução da Produção de Vinho com Indicação Geográfica Protegida (IGP) por Região Vitivinícola"/>
    <hyperlink ref="A13" location="'4'!A1" display="4. Evolução da Produção de Vinho com Indicação de Ano/Casta por Região Vitivinícola"/>
    <hyperlink ref="A15" location="'5'!A1" display="5. Evolução da Produção de Vinho (sem DO/IG) por Região Vitivinícola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6"/>
  <sheetViews>
    <sheetView showGridLines="0" zoomScalePageLayoutView="0" workbookViewId="0" topLeftCell="A1">
      <selection activeCell="A4" sqref="A4:B4"/>
    </sheetView>
  </sheetViews>
  <sheetFormatPr defaultColWidth="9.140625" defaultRowHeight="15"/>
  <cols>
    <col min="1" max="1" width="2.00390625" style="0" customWidth="1"/>
    <col min="2" max="2" width="17.00390625" style="0" customWidth="1"/>
    <col min="3" max="3" width="9.140625" style="0" customWidth="1"/>
    <col min="4" max="4" width="5.28125" style="0" customWidth="1"/>
    <col min="5" max="5" width="9.140625" style="0" customWidth="1"/>
    <col min="6" max="6" width="5.28125" style="0" customWidth="1"/>
    <col min="7" max="7" width="9.140625" style="0" customWidth="1"/>
    <col min="8" max="8" width="5.28125" style="0" customWidth="1"/>
    <col min="9" max="9" width="9.140625" style="0" customWidth="1"/>
    <col min="10" max="10" width="5.28125" style="0" customWidth="1"/>
    <col min="11" max="11" width="9.140625" style="0" customWidth="1"/>
    <col min="12" max="12" width="5.28125" style="0" customWidth="1"/>
    <col min="13" max="13" width="9.140625" style="0" customWidth="1"/>
    <col min="14" max="14" width="5.28125" style="0" customWidth="1"/>
    <col min="15" max="15" width="9.140625" style="0" customWidth="1"/>
    <col min="16" max="16" width="5.28125" style="0" customWidth="1"/>
    <col min="17" max="17" width="9.140625" style="0" bestFit="1" customWidth="1"/>
    <col min="18" max="18" width="5.28125" style="0" customWidth="1"/>
    <col min="19" max="19" width="9.140625" style="0" bestFit="1" customWidth="1"/>
    <col min="20" max="20" width="5.28125" style="0" customWidth="1"/>
    <col min="21" max="21" width="9.140625" style="0" customWidth="1"/>
    <col min="22" max="22" width="5.28125" style="0" customWidth="1"/>
    <col min="24" max="24" width="5.28125" style="0" customWidth="1"/>
    <col min="26" max="26" width="5.28125" style="0" customWidth="1"/>
    <col min="28" max="28" width="5.28125" style="0" customWidth="1"/>
  </cols>
  <sheetData>
    <row r="1" spans="1:7" ht="18">
      <c r="A1" s="4" t="s">
        <v>3</v>
      </c>
      <c r="B1" s="4"/>
      <c r="C1" s="6"/>
      <c r="D1" s="6"/>
      <c r="E1" s="6"/>
      <c r="F1" s="6"/>
      <c r="G1" s="6"/>
    </row>
    <row r="2" spans="1:9" ht="15">
      <c r="A2" s="7" t="s">
        <v>4</v>
      </c>
      <c r="B2" s="7"/>
      <c r="C2" s="8"/>
      <c r="D2" s="8"/>
      <c r="E2" s="8"/>
      <c r="F2" s="8"/>
      <c r="G2" s="8"/>
      <c r="H2" s="9"/>
      <c r="I2" s="9"/>
    </row>
    <row r="3" spans="3:9" ht="16.5" thickBot="1">
      <c r="C3" s="10"/>
      <c r="D3" s="10"/>
      <c r="E3" s="10"/>
      <c r="F3" s="10"/>
      <c r="G3" s="10"/>
      <c r="H3" s="9"/>
      <c r="I3" s="9"/>
    </row>
    <row r="4" spans="1:22" ht="25.5" customHeight="1" thickBot="1">
      <c r="A4" s="25" t="s">
        <v>5</v>
      </c>
      <c r="B4" s="26"/>
      <c r="C4" s="27" t="s">
        <v>7</v>
      </c>
      <c r="D4" s="27" t="s">
        <v>6</v>
      </c>
      <c r="E4" s="27" t="s">
        <v>8</v>
      </c>
      <c r="F4" s="27" t="s">
        <v>6</v>
      </c>
      <c r="G4" s="27" t="s">
        <v>9</v>
      </c>
      <c r="H4" s="27" t="s">
        <v>6</v>
      </c>
      <c r="I4" s="27" t="s">
        <v>10</v>
      </c>
      <c r="J4" s="27" t="s">
        <v>6</v>
      </c>
      <c r="K4" s="27" t="s">
        <v>11</v>
      </c>
      <c r="L4" s="27" t="s">
        <v>6</v>
      </c>
      <c r="M4" s="27" t="s">
        <v>12</v>
      </c>
      <c r="N4" s="27" t="s">
        <v>6</v>
      </c>
      <c r="O4" s="27" t="s">
        <v>35</v>
      </c>
      <c r="P4" s="27" t="s">
        <v>6</v>
      </c>
      <c r="Q4" s="27" t="s">
        <v>36</v>
      </c>
      <c r="R4" s="27" t="s">
        <v>6</v>
      </c>
      <c r="S4" s="27" t="s">
        <v>37</v>
      </c>
      <c r="T4" s="27" t="s">
        <v>6</v>
      </c>
      <c r="U4" s="27" t="s">
        <v>38</v>
      </c>
      <c r="V4" s="28" t="s">
        <v>6</v>
      </c>
    </row>
    <row r="5" ht="6" customHeight="1" thickBot="1"/>
    <row r="6" spans="1:22" ht="18" customHeight="1">
      <c r="A6" s="29" t="s">
        <v>13</v>
      </c>
      <c r="B6" s="30"/>
      <c r="C6" s="31">
        <v>784028.14</v>
      </c>
      <c r="D6" s="62">
        <v>13.782540894359139</v>
      </c>
      <c r="E6" s="31">
        <v>866984.85</v>
      </c>
      <c r="F6" s="62">
        <v>14.710832586199734</v>
      </c>
      <c r="G6" s="31">
        <v>912176</v>
      </c>
      <c r="H6" s="62">
        <v>12.761406530995853</v>
      </c>
      <c r="I6" s="31">
        <v>823340.5200000001</v>
      </c>
      <c r="J6" s="62">
        <v>14.644029826878564</v>
      </c>
      <c r="K6" s="31">
        <v>655252.6499999996</v>
      </c>
      <c r="L6" s="62">
        <v>10.356276070829548</v>
      </c>
      <c r="M6" s="31">
        <v>793416.6699999999</v>
      </c>
      <c r="N6" s="62">
        <v>12.73266786524113</v>
      </c>
      <c r="O6" s="31">
        <v>693026.0000000002</v>
      </c>
      <c r="P6" s="62">
        <v>11.16747079528399</v>
      </c>
      <c r="Q6" s="31">
        <v>874490.6400000001</v>
      </c>
      <c r="R6" s="62">
        <v>12.407985482870185</v>
      </c>
      <c r="S6" s="31">
        <v>736430.3799999999</v>
      </c>
      <c r="T6" s="62">
        <f aca="true" t="shared" si="0" ref="T6:T18">S6/$S$24*100</f>
        <v>12.229065186481648</v>
      </c>
      <c r="U6" s="31">
        <v>967067.4599999998</v>
      </c>
      <c r="V6" s="64">
        <f aca="true" t="shared" si="1" ref="V6:V18">U6/$U$24*100</f>
        <v>14.35505636918366</v>
      </c>
    </row>
    <row r="7" spans="1:22" ht="18" customHeight="1">
      <c r="A7" s="32" t="s">
        <v>14</v>
      </c>
      <c r="B7" s="11"/>
      <c r="C7" s="12">
        <v>105075.435</v>
      </c>
      <c r="D7" s="52">
        <v>1.8471358437212155</v>
      </c>
      <c r="E7" s="12">
        <v>110614.03</v>
      </c>
      <c r="F7" s="52">
        <v>1.876877637498366</v>
      </c>
      <c r="G7" s="12">
        <v>119366.75000000001</v>
      </c>
      <c r="H7" s="52">
        <v>1.6699492455773333</v>
      </c>
      <c r="I7" s="12">
        <v>102004.6</v>
      </c>
      <c r="J7" s="52">
        <v>1.8142656271536557</v>
      </c>
      <c r="K7" s="12">
        <v>108614.57</v>
      </c>
      <c r="L7" s="52">
        <v>1.7166545945818636</v>
      </c>
      <c r="M7" s="12">
        <v>96614.71</v>
      </c>
      <c r="N7" s="52">
        <v>1.5504627767987167</v>
      </c>
      <c r="O7" s="12">
        <v>107885.5</v>
      </c>
      <c r="P7" s="52">
        <v>1.738474704390038</v>
      </c>
      <c r="Q7" s="12">
        <v>112406.535</v>
      </c>
      <c r="R7" s="52">
        <v>1.5949154749783705</v>
      </c>
      <c r="S7" s="12">
        <v>76548.81</v>
      </c>
      <c r="T7" s="52">
        <f t="shared" si="0"/>
        <v>1.2711593829651602</v>
      </c>
      <c r="U7" s="12">
        <v>85430.25999999998</v>
      </c>
      <c r="V7" s="65">
        <f t="shared" si="1"/>
        <v>1.2681185632427505</v>
      </c>
    </row>
    <row r="8" spans="1:22" ht="18" customHeight="1">
      <c r="A8" s="33" t="s">
        <v>15</v>
      </c>
      <c r="B8" s="13"/>
      <c r="C8" s="14">
        <v>1379051.085</v>
      </c>
      <c r="D8" s="53">
        <v>24.242532894830585</v>
      </c>
      <c r="E8" s="14">
        <v>1351948.87</v>
      </c>
      <c r="F8" s="53">
        <v>22.939609027391786</v>
      </c>
      <c r="G8" s="14">
        <v>1660407.71</v>
      </c>
      <c r="H8" s="53">
        <v>23.229220889948728</v>
      </c>
      <c r="I8" s="14">
        <v>1329423.0000000002</v>
      </c>
      <c r="J8" s="53">
        <v>23.645271417636994</v>
      </c>
      <c r="K8" s="14">
        <v>1346152.06</v>
      </c>
      <c r="L8" s="53">
        <v>21.275949615275742</v>
      </c>
      <c r="M8" s="14">
        <v>1516925.35</v>
      </c>
      <c r="N8" s="53">
        <v>24.343459607314095</v>
      </c>
      <c r="O8" s="14">
        <v>1407005.6599999997</v>
      </c>
      <c r="P8" s="53">
        <v>22.672590374458196</v>
      </c>
      <c r="Q8" s="14">
        <v>1612669.7099999997</v>
      </c>
      <c r="R8" s="53">
        <v>22.881871383259707</v>
      </c>
      <c r="S8" s="14">
        <v>1337201.25</v>
      </c>
      <c r="T8" s="53">
        <f t="shared" si="0"/>
        <v>22.205386548141515</v>
      </c>
      <c r="U8" s="14">
        <v>1448873.72</v>
      </c>
      <c r="V8" s="66">
        <f t="shared" si="1"/>
        <v>21.506942155233748</v>
      </c>
    </row>
    <row r="9" spans="1:22" ht="18" customHeight="1">
      <c r="A9" s="32" t="s">
        <v>16</v>
      </c>
      <c r="B9" s="11"/>
      <c r="C9" s="12">
        <v>211668.93999999997</v>
      </c>
      <c r="D9" s="52">
        <v>3.7209580533877906</v>
      </c>
      <c r="E9" s="12">
        <v>246705.25999999992</v>
      </c>
      <c r="F9" s="52">
        <v>4.186047516279987</v>
      </c>
      <c r="G9" s="12">
        <v>297703.86999999994</v>
      </c>
      <c r="H9" s="52">
        <v>4.164898123740089</v>
      </c>
      <c r="I9" s="12">
        <v>292596.29000000004</v>
      </c>
      <c r="J9" s="52">
        <v>5.204151494929473</v>
      </c>
      <c r="K9" s="12">
        <v>283897.4499999999</v>
      </c>
      <c r="L9" s="52">
        <v>4.487002636318264</v>
      </c>
      <c r="M9" s="12">
        <v>255333</v>
      </c>
      <c r="N9" s="52">
        <v>4.097557320084557</v>
      </c>
      <c r="O9" s="12">
        <v>225075.56</v>
      </c>
      <c r="P9" s="52">
        <v>3.6268837576543858</v>
      </c>
      <c r="Q9" s="12">
        <v>272680.32000000007</v>
      </c>
      <c r="R9" s="52">
        <v>3.8690104813750743</v>
      </c>
      <c r="S9" s="12">
        <v>195533.52000000002</v>
      </c>
      <c r="T9" s="52">
        <f t="shared" si="0"/>
        <v>3.2470036912684312</v>
      </c>
      <c r="U9" s="12">
        <v>260667.8</v>
      </c>
      <c r="V9" s="65">
        <f t="shared" si="1"/>
        <v>3.8693277536513255</v>
      </c>
    </row>
    <row r="10" spans="1:22" ht="18" customHeight="1">
      <c r="A10" s="33" t="s">
        <v>17</v>
      </c>
      <c r="B10" s="18"/>
      <c r="C10" s="14">
        <v>251862.64</v>
      </c>
      <c r="D10" s="53">
        <v>4.427528756252618</v>
      </c>
      <c r="E10" s="14">
        <v>297483.21</v>
      </c>
      <c r="F10" s="53">
        <v>5.047638029102008</v>
      </c>
      <c r="G10" s="14">
        <v>355686.9400000001</v>
      </c>
      <c r="H10" s="53">
        <v>4.976085359739713</v>
      </c>
      <c r="I10" s="14">
        <v>293537.14</v>
      </c>
      <c r="J10" s="53">
        <v>5.220885561974562</v>
      </c>
      <c r="K10" s="14">
        <v>356453.95</v>
      </c>
      <c r="L10" s="53">
        <v>5.633758997750982</v>
      </c>
      <c r="M10" s="14">
        <v>304823.86</v>
      </c>
      <c r="N10" s="53">
        <v>4.891781473132851</v>
      </c>
      <c r="O10" s="14">
        <v>240515.86</v>
      </c>
      <c r="P10" s="53">
        <v>3.875689862072435</v>
      </c>
      <c r="Q10" s="14">
        <v>342315.51</v>
      </c>
      <c r="R10" s="53">
        <v>4.857051275747564</v>
      </c>
      <c r="S10" s="14">
        <v>237185.55999999997</v>
      </c>
      <c r="T10" s="53">
        <f t="shared" si="0"/>
        <v>3.938671941442929</v>
      </c>
      <c r="U10" s="14">
        <v>312461.9</v>
      </c>
      <c r="V10" s="66">
        <f t="shared" si="1"/>
        <v>4.638154392788926</v>
      </c>
    </row>
    <row r="11" spans="1:22" ht="18" customHeight="1">
      <c r="A11" s="32" t="s">
        <v>18</v>
      </c>
      <c r="B11" s="11"/>
      <c r="C11" s="12">
        <v>194365.00999999995</v>
      </c>
      <c r="D11" s="52">
        <v>3.4167698352734153</v>
      </c>
      <c r="E11" s="12">
        <v>192083.55</v>
      </c>
      <c r="F11" s="52">
        <v>3.259236821281163</v>
      </c>
      <c r="G11" s="12">
        <v>224734.52000000002</v>
      </c>
      <c r="H11" s="52">
        <v>3.144051774293797</v>
      </c>
      <c r="I11" s="12">
        <v>184759.44</v>
      </c>
      <c r="J11" s="52">
        <v>3.2861527939343738</v>
      </c>
      <c r="K11" s="12">
        <v>217693.31</v>
      </c>
      <c r="L11" s="52">
        <v>3.440645401636575</v>
      </c>
      <c r="M11" s="12">
        <v>215783.20999999996</v>
      </c>
      <c r="N11" s="52">
        <v>3.4628664202701693</v>
      </c>
      <c r="O11" s="12">
        <v>216531.25999999998</v>
      </c>
      <c r="P11" s="52">
        <v>3.489200293085747</v>
      </c>
      <c r="Q11" s="12">
        <v>226202.88999999998</v>
      </c>
      <c r="R11" s="52">
        <v>3.2095508481409025</v>
      </c>
      <c r="S11" s="12">
        <v>255818.36</v>
      </c>
      <c r="T11" s="52">
        <f t="shared" si="0"/>
        <v>4.248085746189381</v>
      </c>
      <c r="U11" s="12">
        <v>190393.82</v>
      </c>
      <c r="V11" s="65">
        <f t="shared" si="1"/>
        <v>2.826187553083637</v>
      </c>
    </row>
    <row r="12" spans="1:22" ht="18" customHeight="1">
      <c r="A12" s="33" t="s">
        <v>19</v>
      </c>
      <c r="B12" s="18"/>
      <c r="C12" s="14">
        <v>78831.28</v>
      </c>
      <c r="D12" s="53">
        <v>1.3857861534850975</v>
      </c>
      <c r="E12" s="14">
        <v>47872.25</v>
      </c>
      <c r="F12" s="53">
        <v>0.8122871527394052</v>
      </c>
      <c r="G12" s="14">
        <v>61035.979999999996</v>
      </c>
      <c r="H12" s="53">
        <v>0.8538976620714998</v>
      </c>
      <c r="I12" s="14">
        <v>45959.17</v>
      </c>
      <c r="J12" s="53">
        <v>0.8174351194310009</v>
      </c>
      <c r="K12" s="14">
        <v>64654.96</v>
      </c>
      <c r="L12" s="53">
        <v>1.0218724260152812</v>
      </c>
      <c r="M12" s="14">
        <v>64730.649999999994</v>
      </c>
      <c r="N12" s="53">
        <v>1.0387907115074488</v>
      </c>
      <c r="O12" s="14">
        <v>53073.67999999999</v>
      </c>
      <c r="P12" s="53">
        <v>0.8552330957254818</v>
      </c>
      <c r="Q12" s="14">
        <v>67051.59</v>
      </c>
      <c r="R12" s="53">
        <v>0.9513825732009704</v>
      </c>
      <c r="S12" s="14">
        <v>69559.98999999999</v>
      </c>
      <c r="T12" s="53">
        <f t="shared" si="0"/>
        <v>1.1551039652669022</v>
      </c>
      <c r="U12" s="14">
        <v>54052.240000000005</v>
      </c>
      <c r="V12" s="66">
        <f t="shared" si="1"/>
        <v>0.802346252122519</v>
      </c>
    </row>
    <row r="13" spans="1:22" ht="18" customHeight="1">
      <c r="A13" s="32" t="s">
        <v>20</v>
      </c>
      <c r="B13" s="11"/>
      <c r="C13" s="12">
        <v>518989.42</v>
      </c>
      <c r="D13" s="52">
        <v>9.12338797544911</v>
      </c>
      <c r="E13" s="12">
        <v>544935.43</v>
      </c>
      <c r="F13" s="52">
        <v>9.246359819342594</v>
      </c>
      <c r="G13" s="12">
        <v>630547.72</v>
      </c>
      <c r="H13" s="52">
        <v>8.821407044377997</v>
      </c>
      <c r="I13" s="12">
        <v>382276.37</v>
      </c>
      <c r="J13" s="52">
        <v>6.799211782253671</v>
      </c>
      <c r="K13" s="12">
        <v>641788.53</v>
      </c>
      <c r="L13" s="52">
        <v>10.14347549112831</v>
      </c>
      <c r="M13" s="12">
        <v>500807.36</v>
      </c>
      <c r="N13" s="52">
        <v>8.036904214967208</v>
      </c>
      <c r="O13" s="12">
        <v>577888.8400000001</v>
      </c>
      <c r="P13" s="52">
        <v>9.31214232023119</v>
      </c>
      <c r="Q13" s="12">
        <v>611183.3799999998</v>
      </c>
      <c r="R13" s="52">
        <v>8.671967611238845</v>
      </c>
      <c r="S13" s="12">
        <v>551300.36</v>
      </c>
      <c r="T13" s="52">
        <f t="shared" si="0"/>
        <v>9.154820635958554</v>
      </c>
      <c r="U13" s="12">
        <v>648440.6699999999</v>
      </c>
      <c r="V13" s="66">
        <f t="shared" si="1"/>
        <v>9.625390942138846</v>
      </c>
    </row>
    <row r="14" spans="1:22" ht="18" customHeight="1">
      <c r="A14" s="33" t="s">
        <v>21</v>
      </c>
      <c r="B14" s="13"/>
      <c r="C14" s="14">
        <v>932735.78</v>
      </c>
      <c r="D14" s="53">
        <v>16.396693403736716</v>
      </c>
      <c r="E14" s="14">
        <v>962322.93</v>
      </c>
      <c r="F14" s="53">
        <v>16.328510835098456</v>
      </c>
      <c r="G14" s="14">
        <v>1204098</v>
      </c>
      <c r="H14" s="53">
        <v>16.845415885924478</v>
      </c>
      <c r="I14" s="14">
        <v>826665.8999999999</v>
      </c>
      <c r="J14" s="53">
        <v>14.703175420618686</v>
      </c>
      <c r="K14" s="14">
        <v>1097712.28</v>
      </c>
      <c r="L14" s="53">
        <v>17.34935588283352</v>
      </c>
      <c r="M14" s="14">
        <v>885742.48</v>
      </c>
      <c r="N14" s="53">
        <v>14.21430282272111</v>
      </c>
      <c r="O14" s="14">
        <v>894780.1000000001</v>
      </c>
      <c r="P14" s="53">
        <v>14.41855086959405</v>
      </c>
      <c r="Q14" s="14">
        <v>1202710.7100000002</v>
      </c>
      <c r="R14" s="53">
        <v>17.06503917500191</v>
      </c>
      <c r="S14" s="14">
        <v>998803.78</v>
      </c>
      <c r="T14" s="53">
        <f t="shared" si="0"/>
        <v>16.58600305723981</v>
      </c>
      <c r="U14" s="14">
        <v>1225840.3800000001</v>
      </c>
      <c r="V14" s="66">
        <f t="shared" si="1"/>
        <v>18.19625670635379</v>
      </c>
    </row>
    <row r="15" spans="1:22" ht="18" customHeight="1">
      <c r="A15" s="32" t="s">
        <v>22</v>
      </c>
      <c r="B15" s="11"/>
      <c r="C15" s="12">
        <v>337139.26</v>
      </c>
      <c r="D15" s="52">
        <v>5.926618447705178</v>
      </c>
      <c r="E15" s="12">
        <v>379370.96</v>
      </c>
      <c r="F15" s="52">
        <v>6.43709365927891</v>
      </c>
      <c r="G15" s="12">
        <v>431695.9</v>
      </c>
      <c r="H15" s="52">
        <v>6.039456067320488</v>
      </c>
      <c r="I15" s="12">
        <v>308857.14999999997</v>
      </c>
      <c r="J15" s="52">
        <v>5.493369033804756</v>
      </c>
      <c r="K15" s="12">
        <v>517796.87000000005</v>
      </c>
      <c r="L15" s="52">
        <v>8.183785802821923</v>
      </c>
      <c r="M15" s="12">
        <v>407852.69</v>
      </c>
      <c r="N15" s="52">
        <v>6.545177377877821</v>
      </c>
      <c r="O15" s="12">
        <v>502824.16000000003</v>
      </c>
      <c r="P15" s="52">
        <v>8.102544669266669</v>
      </c>
      <c r="Q15" s="12">
        <v>504129.35000000003</v>
      </c>
      <c r="R15" s="52">
        <v>7.1529978368765414</v>
      </c>
      <c r="S15" s="12">
        <v>463034.66000000003</v>
      </c>
      <c r="T15" s="52">
        <f t="shared" si="0"/>
        <v>7.689092132158327</v>
      </c>
      <c r="U15" s="12">
        <v>525049.38</v>
      </c>
      <c r="V15" s="66">
        <f t="shared" si="1"/>
        <v>7.793782500452381</v>
      </c>
    </row>
    <row r="16" spans="1:22" ht="18" customHeight="1">
      <c r="A16" s="33" t="s">
        <v>23</v>
      </c>
      <c r="B16" s="13"/>
      <c r="C16" s="14">
        <v>811689.75</v>
      </c>
      <c r="D16" s="53">
        <v>14.268808225310822</v>
      </c>
      <c r="E16" s="14">
        <v>810338.43</v>
      </c>
      <c r="F16" s="53">
        <v>13.749667000402527</v>
      </c>
      <c r="G16" s="14">
        <v>1189719.4535999997</v>
      </c>
      <c r="H16" s="53">
        <v>16.644259008375418</v>
      </c>
      <c r="I16" s="14">
        <v>969832.2300000001</v>
      </c>
      <c r="J16" s="53">
        <v>17.249548343847028</v>
      </c>
      <c r="K16" s="14">
        <v>970123.9099999999</v>
      </c>
      <c r="L16" s="53">
        <v>15.332820149407414</v>
      </c>
      <c r="M16" s="14">
        <v>1127909.83</v>
      </c>
      <c r="N16" s="53">
        <v>18.10057916646822</v>
      </c>
      <c r="O16" s="14">
        <v>1222732.76</v>
      </c>
      <c r="P16" s="53">
        <v>19.703203613914894</v>
      </c>
      <c r="Q16" s="14">
        <v>1152184.1099999999</v>
      </c>
      <c r="R16" s="53">
        <v>16.348126619712822</v>
      </c>
      <c r="S16" s="14">
        <v>1050438.6099999999</v>
      </c>
      <c r="T16" s="53">
        <f t="shared" si="0"/>
        <v>17.443444193716143</v>
      </c>
      <c r="U16" s="14">
        <v>954910.24</v>
      </c>
      <c r="V16" s="66">
        <f t="shared" si="1"/>
        <v>14.174595764716042</v>
      </c>
    </row>
    <row r="17" spans="1:22" ht="18" customHeight="1" thickBot="1">
      <c r="A17" s="43" t="s">
        <v>24</v>
      </c>
      <c r="B17" s="16"/>
      <c r="C17" s="17">
        <v>23697.97</v>
      </c>
      <c r="D17" s="59">
        <v>0.41658994616991174</v>
      </c>
      <c r="E17" s="17">
        <v>23650.46</v>
      </c>
      <c r="F17" s="59">
        <v>0.4012964674603177</v>
      </c>
      <c r="G17" s="17">
        <v>19189.75</v>
      </c>
      <c r="H17" s="59">
        <v>0.2684659550110699</v>
      </c>
      <c r="I17" s="17">
        <v>13149.84</v>
      </c>
      <c r="J17" s="59">
        <v>0.23388457691682754</v>
      </c>
      <c r="K17" s="17">
        <v>12338.449999999999</v>
      </c>
      <c r="L17" s="59">
        <v>0.19500935171513906</v>
      </c>
      <c r="M17" s="17">
        <v>11675.550000000001</v>
      </c>
      <c r="N17" s="59">
        <v>0.1873680071456226</v>
      </c>
      <c r="O17" s="17">
        <v>10665.49</v>
      </c>
      <c r="P17" s="59">
        <v>0.17186447275050776</v>
      </c>
      <c r="Q17" s="17">
        <v>13629.91</v>
      </c>
      <c r="R17" s="59">
        <v>0.19339226479637006</v>
      </c>
      <c r="S17" s="17">
        <v>10418.669999999998</v>
      </c>
      <c r="T17" s="59">
        <f t="shared" si="0"/>
        <v>0.1730110517527003</v>
      </c>
      <c r="U17" s="17">
        <v>15777.180000000002</v>
      </c>
      <c r="V17" s="94">
        <f t="shared" si="1"/>
        <v>0.23419494256042608</v>
      </c>
    </row>
    <row r="18" spans="1:22" ht="18" customHeight="1" thickBot="1">
      <c r="A18" s="72" t="s">
        <v>25</v>
      </c>
      <c r="B18" s="37"/>
      <c r="C18" s="38">
        <v>5629134.709999999</v>
      </c>
      <c r="D18" s="56">
        <v>98.95535042968157</v>
      </c>
      <c r="E18" s="38">
        <v>5834310.2299999995</v>
      </c>
      <c r="F18" s="56">
        <v>98.99545655207524</v>
      </c>
      <c r="G18" s="38">
        <v>7106362.5936</v>
      </c>
      <c r="H18" s="56">
        <v>99.41851354737646</v>
      </c>
      <c r="I18" s="38">
        <v>5572401.65</v>
      </c>
      <c r="J18" s="56">
        <v>99.11138099937959</v>
      </c>
      <c r="K18" s="38">
        <v>6272478.99</v>
      </c>
      <c r="L18" s="56">
        <v>99.13660642031458</v>
      </c>
      <c r="M18" s="38">
        <v>6181615.36</v>
      </c>
      <c r="N18" s="56">
        <v>99.20191776352895</v>
      </c>
      <c r="O18" s="38">
        <v>6152004.870000001</v>
      </c>
      <c r="P18" s="56">
        <v>99.1338488284276</v>
      </c>
      <c r="Q18" s="38">
        <v>6991654.654999999</v>
      </c>
      <c r="R18" s="56">
        <v>99.20329102719926</v>
      </c>
      <c r="S18" s="38">
        <v>5982273.949999999</v>
      </c>
      <c r="T18" s="56">
        <f t="shared" si="0"/>
        <v>99.3408475325815</v>
      </c>
      <c r="U18" s="38">
        <v>6661245.43</v>
      </c>
      <c r="V18" s="68">
        <f t="shared" si="1"/>
        <v>98.87888652216368</v>
      </c>
    </row>
    <row r="19" spans="4:22" ht="8.25" customHeight="1" thickBot="1">
      <c r="D19" s="57"/>
      <c r="F19" s="57"/>
      <c r="H19" s="57"/>
      <c r="J19" s="57"/>
      <c r="L19" s="63"/>
      <c r="N19" s="63"/>
      <c r="P19" s="63"/>
      <c r="R19" s="63"/>
      <c r="T19" s="63"/>
      <c r="V19" s="63"/>
    </row>
    <row r="20" spans="1:22" ht="18" customHeight="1">
      <c r="A20" s="39" t="s">
        <v>26</v>
      </c>
      <c r="B20" s="40"/>
      <c r="C20" s="41">
        <v>49925.17</v>
      </c>
      <c r="D20" s="80">
        <v>0.8776415820774393</v>
      </c>
      <c r="E20" s="41">
        <v>45448.51</v>
      </c>
      <c r="F20" s="80">
        <v>0.7711615974630059</v>
      </c>
      <c r="G20" s="41">
        <v>36781.5261</v>
      </c>
      <c r="H20" s="80">
        <v>0.5145761425344829</v>
      </c>
      <c r="I20" s="41">
        <v>38769.466223743206</v>
      </c>
      <c r="J20" s="80">
        <v>0.6895582155396122</v>
      </c>
      <c r="K20" s="41">
        <v>49637.05409911023</v>
      </c>
      <c r="L20" s="80">
        <v>0.7845142413282683</v>
      </c>
      <c r="M20" s="41">
        <v>43135.88055136771</v>
      </c>
      <c r="N20" s="80">
        <v>0.6922401064944596</v>
      </c>
      <c r="O20" s="41">
        <v>40825.199157781455</v>
      </c>
      <c r="P20" s="80">
        <v>0.6578601947202223</v>
      </c>
      <c r="Q20" s="41">
        <v>45746.856023719614</v>
      </c>
      <c r="R20" s="80">
        <v>0.6490936545979101</v>
      </c>
      <c r="S20" s="41">
        <v>33848.86</v>
      </c>
      <c r="T20" s="80">
        <f>S20/$S$24*100</f>
        <v>0.5620896783591292</v>
      </c>
      <c r="U20" s="41">
        <v>42773.41213830541</v>
      </c>
      <c r="V20" s="82">
        <f>U20/$U$24*100</f>
        <v>0.6349244160771359</v>
      </c>
    </row>
    <row r="21" spans="1:22" ht="18" customHeight="1" thickBot="1">
      <c r="A21" s="43" t="s">
        <v>27</v>
      </c>
      <c r="B21" s="44"/>
      <c r="C21" s="17">
        <v>9500.35</v>
      </c>
      <c r="D21" s="59">
        <v>0.16700798824098945</v>
      </c>
      <c r="E21" s="17">
        <v>13754.39</v>
      </c>
      <c r="F21" s="59">
        <v>0.23338185046174656</v>
      </c>
      <c r="G21" s="17">
        <v>4782.699999999999</v>
      </c>
      <c r="H21" s="59">
        <v>0.06691031008905503</v>
      </c>
      <c r="I21" s="17">
        <v>11191.920000000002</v>
      </c>
      <c r="J21" s="59">
        <v>0.1990607850808056</v>
      </c>
      <c r="K21" s="17">
        <v>4990.780000000001</v>
      </c>
      <c r="L21" s="59">
        <v>0.07887933835715848</v>
      </c>
      <c r="M21" s="17">
        <v>6595.389999999999</v>
      </c>
      <c r="N21" s="59">
        <v>0.10584212997658934</v>
      </c>
      <c r="O21" s="17">
        <v>12926.029999999999</v>
      </c>
      <c r="P21" s="59">
        <v>0.20829097685218828</v>
      </c>
      <c r="Q21" s="17">
        <v>10403.640000000001</v>
      </c>
      <c r="R21" s="59">
        <v>0.1476153182028427</v>
      </c>
      <c r="S21" s="17">
        <v>5845.09</v>
      </c>
      <c r="T21" s="59">
        <f>S21/$S$24*100</f>
        <v>0.09706278905937045</v>
      </c>
      <c r="U21" s="17">
        <v>5033.829999999999</v>
      </c>
      <c r="V21" s="70">
        <f>U21/$U$24*100</f>
        <v>0.07472168839481766</v>
      </c>
    </row>
    <row r="22" spans="1:22" ht="18" customHeight="1" thickBot="1">
      <c r="A22" s="72" t="s">
        <v>28</v>
      </c>
      <c r="B22" s="45"/>
      <c r="C22" s="38">
        <v>59425.52</v>
      </c>
      <c r="D22" s="56">
        <v>1.0446495703184284</v>
      </c>
      <c r="E22" s="38">
        <v>59202.9</v>
      </c>
      <c r="F22" s="56">
        <v>1.0045434479247526</v>
      </c>
      <c r="G22" s="38">
        <v>41564.2261</v>
      </c>
      <c r="H22" s="56">
        <v>0.5814864526235379</v>
      </c>
      <c r="I22" s="38">
        <v>49961.386223743204</v>
      </c>
      <c r="J22" s="56">
        <v>0.8886190006204178</v>
      </c>
      <c r="K22" s="38">
        <v>54627.83409911023</v>
      </c>
      <c r="L22" s="56">
        <v>0.8633935796854268</v>
      </c>
      <c r="M22" s="38">
        <v>49731.27055136771</v>
      </c>
      <c r="N22" s="56">
        <v>0.7980822364710489</v>
      </c>
      <c r="O22" s="38">
        <v>53751.229157781454</v>
      </c>
      <c r="P22" s="56">
        <v>0.8661511715724105</v>
      </c>
      <c r="Q22" s="38">
        <v>56150.496023719614</v>
      </c>
      <c r="R22" s="56">
        <v>0.7967089728007528</v>
      </c>
      <c r="S22" s="38">
        <v>39693.95</v>
      </c>
      <c r="T22" s="56">
        <f>S22/$S$24*100</f>
        <v>0.6591524674184995</v>
      </c>
      <c r="U22" s="38">
        <v>42907.74</v>
      </c>
      <c r="V22" s="68">
        <f>U22/$U$24*100</f>
        <v>0.6369183659372394</v>
      </c>
    </row>
    <row r="23" ht="6" customHeight="1" thickBot="1"/>
    <row r="24" spans="1:22" s="23" customFormat="1" ht="25.5" customHeight="1" thickBot="1">
      <c r="A24" s="46" t="s">
        <v>29</v>
      </c>
      <c r="B24" s="47"/>
      <c r="C24" s="48">
        <v>5688560.229999999</v>
      </c>
      <c r="D24" s="49">
        <v>100</v>
      </c>
      <c r="E24" s="48">
        <v>5893513.13</v>
      </c>
      <c r="F24" s="49">
        <v>100</v>
      </c>
      <c r="G24" s="48">
        <v>7147926.8197</v>
      </c>
      <c r="H24" s="49">
        <v>100</v>
      </c>
      <c r="I24" s="48">
        <v>5622363.036223743</v>
      </c>
      <c r="J24" s="49">
        <v>100</v>
      </c>
      <c r="K24" s="48">
        <v>6327106.82409911</v>
      </c>
      <c r="L24" s="49">
        <v>100</v>
      </c>
      <c r="M24" s="48">
        <v>6231346.630551368</v>
      </c>
      <c r="N24" s="49">
        <v>100</v>
      </c>
      <c r="O24" s="48">
        <v>6205756.099157782</v>
      </c>
      <c r="P24" s="49">
        <v>100.00000000000001</v>
      </c>
      <c r="Q24" s="48">
        <v>7047805.1510237185</v>
      </c>
      <c r="R24" s="49">
        <v>100</v>
      </c>
      <c r="S24" s="48">
        <v>6021967.899999999</v>
      </c>
      <c r="T24" s="49">
        <f>S24/$S$24*100</f>
        <v>100</v>
      </c>
      <c r="U24" s="48">
        <f>SUM(U6:U8,U9:U17,U20:U21)</f>
        <v>6736772.292138305</v>
      </c>
      <c r="V24" s="50">
        <f>U24/$U$24*100</f>
        <v>100</v>
      </c>
    </row>
    <row r="25" spans="1:7" ht="8.25" customHeight="1">
      <c r="A25" s="19"/>
      <c r="B25" s="19"/>
      <c r="C25" s="19"/>
      <c r="D25" s="19"/>
      <c r="E25" s="19"/>
      <c r="F25" s="19"/>
      <c r="G25" s="19"/>
    </row>
    <row r="26" spans="1:2" ht="15">
      <c r="A26" s="20" t="s">
        <v>30</v>
      </c>
      <c r="B26" s="20"/>
    </row>
  </sheetData>
  <sheetProtection password="CB5B" sheet="1"/>
  <mergeCells count="1">
    <mergeCell ref="A4:B4"/>
  </mergeCells>
  <printOptions/>
  <pageMargins left="0.7" right="0.7" top="0.75" bottom="0.75" header="0.3" footer="0.3"/>
  <pageSetup horizontalDpi="600" verticalDpi="600" orientation="portrait" paperSize="9" r:id="rId1"/>
  <ignoredErrors>
    <ignoredError sqref="U2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A1">
      <selection activeCell="A4" sqref="A4:B4"/>
    </sheetView>
  </sheetViews>
  <sheetFormatPr defaultColWidth="9.140625" defaultRowHeight="15"/>
  <cols>
    <col min="1" max="1" width="2.00390625" style="0" customWidth="1"/>
    <col min="2" max="2" width="17.00390625" style="0" customWidth="1"/>
    <col min="3" max="3" width="9.140625" style="0" bestFit="1" customWidth="1"/>
    <col min="4" max="4" width="5.28125" style="0" customWidth="1"/>
    <col min="5" max="5" width="9.140625" style="0" bestFit="1" customWidth="1"/>
    <col min="6" max="6" width="5.28125" style="0" customWidth="1"/>
    <col min="7" max="7" width="9.140625" style="0" bestFit="1" customWidth="1"/>
    <col min="8" max="8" width="5.28125" style="0" customWidth="1"/>
    <col min="9" max="9" width="9.140625" style="0" customWidth="1"/>
    <col min="10" max="10" width="5.28125" style="0" customWidth="1"/>
    <col min="11" max="11" width="9.140625" style="0" customWidth="1"/>
    <col min="12" max="12" width="5.28125" style="0" customWidth="1"/>
    <col min="13" max="13" width="9.140625" style="0" customWidth="1"/>
    <col min="14" max="14" width="5.28125" style="0" customWidth="1"/>
    <col min="15" max="15" width="9.140625" style="0" customWidth="1"/>
    <col min="16" max="16" width="5.28125" style="0" customWidth="1"/>
    <col min="17" max="17" width="9.140625" style="0" bestFit="1" customWidth="1"/>
    <col min="18" max="18" width="5.28125" style="0" customWidth="1"/>
    <col min="19" max="19" width="9.140625" style="0" bestFit="1" customWidth="1"/>
    <col min="20" max="20" width="5.28125" style="0" customWidth="1"/>
    <col min="21" max="21" width="9.57421875" style="0" customWidth="1"/>
    <col min="22" max="22" width="5.28125" style="0" customWidth="1"/>
    <col min="23" max="23" width="9.57421875" style="0" customWidth="1"/>
    <col min="24" max="24" width="10.421875" style="0" customWidth="1"/>
    <col min="25" max="25" width="5.28125" style="0" customWidth="1"/>
  </cols>
  <sheetData>
    <row r="1" spans="1:7" ht="18">
      <c r="A1" s="4" t="s">
        <v>39</v>
      </c>
      <c r="B1" s="4"/>
      <c r="C1" s="6"/>
      <c r="D1" s="6"/>
      <c r="E1" s="6"/>
      <c r="F1" s="6"/>
      <c r="G1" s="6"/>
    </row>
    <row r="2" spans="1:9" ht="15">
      <c r="A2" s="7" t="s">
        <v>4</v>
      </c>
      <c r="B2" s="7"/>
      <c r="C2" s="8"/>
      <c r="D2" s="8"/>
      <c r="E2" s="8"/>
      <c r="F2" s="8"/>
      <c r="G2" s="8"/>
      <c r="H2" s="9"/>
      <c r="I2" s="9"/>
    </row>
    <row r="3" spans="3:9" ht="16.5" thickBot="1">
      <c r="C3" s="10"/>
      <c r="D3" s="10"/>
      <c r="E3" s="10"/>
      <c r="F3" s="10"/>
      <c r="G3" s="10"/>
      <c r="H3" s="9"/>
      <c r="I3" s="9"/>
    </row>
    <row r="4" spans="1:22" ht="25.5" customHeight="1" thickBot="1">
      <c r="A4" s="25" t="s">
        <v>5</v>
      </c>
      <c r="B4" s="26"/>
      <c r="C4" s="27" t="s">
        <v>7</v>
      </c>
      <c r="D4" s="27" t="s">
        <v>6</v>
      </c>
      <c r="E4" s="27" t="s">
        <v>8</v>
      </c>
      <c r="F4" s="27" t="s">
        <v>6</v>
      </c>
      <c r="G4" s="27" t="s">
        <v>9</v>
      </c>
      <c r="H4" s="27" t="s">
        <v>6</v>
      </c>
      <c r="I4" s="27" t="s">
        <v>10</v>
      </c>
      <c r="J4" s="27" t="s">
        <v>6</v>
      </c>
      <c r="K4" s="27" t="s">
        <v>32</v>
      </c>
      <c r="L4" s="27" t="s">
        <v>6</v>
      </c>
      <c r="M4" s="27" t="s">
        <v>12</v>
      </c>
      <c r="N4" s="27" t="s">
        <v>6</v>
      </c>
      <c r="O4" s="27" t="s">
        <v>35</v>
      </c>
      <c r="P4" s="27" t="s">
        <v>6</v>
      </c>
      <c r="Q4" s="27" t="s">
        <v>36</v>
      </c>
      <c r="R4" s="27" t="s">
        <v>6</v>
      </c>
      <c r="S4" s="27" t="s">
        <v>37</v>
      </c>
      <c r="T4" s="27" t="s">
        <v>6</v>
      </c>
      <c r="U4" s="27" t="s">
        <v>38</v>
      </c>
      <c r="V4" s="28" t="s">
        <v>6</v>
      </c>
    </row>
    <row r="5" ht="6" customHeight="1" thickBot="1"/>
    <row r="6" spans="1:22" ht="18" customHeight="1">
      <c r="A6" s="29" t="s">
        <v>13</v>
      </c>
      <c r="B6" s="30"/>
      <c r="C6" s="31">
        <v>755841.41</v>
      </c>
      <c r="D6" s="62">
        <v>25.391818589501014</v>
      </c>
      <c r="E6" s="31">
        <v>844162.39</v>
      </c>
      <c r="F6" s="62">
        <v>27.96927175208232</v>
      </c>
      <c r="G6" s="31">
        <v>864976.77</v>
      </c>
      <c r="H6" s="62">
        <v>25.952006754111633</v>
      </c>
      <c r="I6" s="31">
        <v>764667.0400000002</v>
      </c>
      <c r="J6" s="62">
        <v>27.207740681009756</v>
      </c>
      <c r="K6" s="31">
        <v>618242.0499999996</v>
      </c>
      <c r="L6" s="62">
        <v>22.04670955699683</v>
      </c>
      <c r="M6" s="31">
        <v>743626.4199999999</v>
      </c>
      <c r="N6" s="62">
        <v>24.440455351516817</v>
      </c>
      <c r="O6" s="31">
        <v>659959.8400000002</v>
      </c>
      <c r="P6" s="62">
        <v>21.897448434761042</v>
      </c>
      <c r="Q6" s="31">
        <v>838224.0500000002</v>
      </c>
      <c r="R6" s="62">
        <v>22.917935506239417</v>
      </c>
      <c r="S6" s="31">
        <v>708360.3099999999</v>
      </c>
      <c r="T6" s="62">
        <f aca="true" t="shared" si="0" ref="T6:T18">S6/$S$24*100</f>
        <v>21.631258093586837</v>
      </c>
      <c r="U6" s="31">
        <v>918328.4699999999</v>
      </c>
      <c r="V6" s="64">
        <f aca="true" t="shared" si="1" ref="V6:V18">U6/$U$24*100</f>
        <v>25.24176811172387</v>
      </c>
    </row>
    <row r="7" spans="1:22" ht="18" customHeight="1">
      <c r="A7" s="32" t="s">
        <v>14</v>
      </c>
      <c r="B7" s="11"/>
      <c r="C7" s="12">
        <v>8275.14</v>
      </c>
      <c r="D7" s="73">
        <v>0.27799595378443664</v>
      </c>
      <c r="E7" s="12">
        <v>9958.8</v>
      </c>
      <c r="F7" s="73">
        <v>0.32996066494343274</v>
      </c>
      <c r="G7" s="12">
        <v>15338.439999999999</v>
      </c>
      <c r="H7" s="73">
        <v>0.4602011432949072</v>
      </c>
      <c r="I7" s="12">
        <v>15870.77</v>
      </c>
      <c r="J7" s="52">
        <v>0.5647004146640728</v>
      </c>
      <c r="K7" s="12">
        <v>13306.7</v>
      </c>
      <c r="L7" s="73">
        <v>0.47452118480470545</v>
      </c>
      <c r="M7" s="12">
        <v>12069.51</v>
      </c>
      <c r="N7" s="73">
        <v>0.3966834855997798</v>
      </c>
      <c r="O7" s="12">
        <v>11251.91</v>
      </c>
      <c r="P7" s="73">
        <v>0.373338048899418</v>
      </c>
      <c r="Q7" s="12">
        <v>14874.75</v>
      </c>
      <c r="R7" s="73">
        <v>0.40669145817449964</v>
      </c>
      <c r="S7" s="12">
        <v>9972.71</v>
      </c>
      <c r="T7" s="73">
        <f t="shared" si="0"/>
        <v>0.3045374802302156</v>
      </c>
      <c r="U7" s="12">
        <v>14082.2</v>
      </c>
      <c r="V7" s="87">
        <f t="shared" si="1"/>
        <v>0.38707242399107805</v>
      </c>
    </row>
    <row r="8" spans="1:22" ht="18" customHeight="1">
      <c r="A8" s="33" t="s">
        <v>15</v>
      </c>
      <c r="B8" s="13"/>
      <c r="C8" s="14">
        <v>1234368.38</v>
      </c>
      <c r="D8" s="53">
        <v>41.4675057001392</v>
      </c>
      <c r="E8" s="14">
        <v>1186357.92</v>
      </c>
      <c r="F8" s="53">
        <v>39.30709002531507</v>
      </c>
      <c r="G8" s="14">
        <v>1331975.8399999999</v>
      </c>
      <c r="H8" s="53">
        <v>39.963438551064804</v>
      </c>
      <c r="I8" s="14">
        <v>1052363.4200000002</v>
      </c>
      <c r="J8" s="53">
        <v>37.444311753702046</v>
      </c>
      <c r="K8" s="14">
        <v>1100359.7100000002</v>
      </c>
      <c r="L8" s="53">
        <v>39.23917975911099</v>
      </c>
      <c r="M8" s="14">
        <v>1215249.1800000004</v>
      </c>
      <c r="N8" s="53">
        <v>39.941081335917886</v>
      </c>
      <c r="O8" s="14">
        <v>1226685.7199999997</v>
      </c>
      <c r="P8" s="53">
        <v>40.70139676886659</v>
      </c>
      <c r="Q8" s="14">
        <v>1409093.2799999998</v>
      </c>
      <c r="R8" s="53">
        <v>38.52610637133992</v>
      </c>
      <c r="S8" s="14">
        <v>1264445.4100000001</v>
      </c>
      <c r="T8" s="53">
        <f t="shared" si="0"/>
        <v>38.61247535023699</v>
      </c>
      <c r="U8" s="14">
        <v>1367497.67</v>
      </c>
      <c r="V8" s="66">
        <f t="shared" si="1"/>
        <v>37.58792219461812</v>
      </c>
    </row>
    <row r="9" spans="1:22" ht="18" customHeight="1">
      <c r="A9" s="32" t="s">
        <v>16</v>
      </c>
      <c r="B9" s="11"/>
      <c r="C9" s="12">
        <v>61955.509999999995</v>
      </c>
      <c r="D9" s="52">
        <v>2.081340145864747</v>
      </c>
      <c r="E9" s="12">
        <v>69458.96999999999</v>
      </c>
      <c r="F9" s="52">
        <v>2.3013543727643837</v>
      </c>
      <c r="G9" s="12">
        <v>85674</v>
      </c>
      <c r="H9" s="52">
        <v>2.5704877908475625</v>
      </c>
      <c r="I9" s="12">
        <v>84621.70000000001</v>
      </c>
      <c r="J9" s="52">
        <v>3.0109382896720684</v>
      </c>
      <c r="K9" s="12">
        <v>73460.46</v>
      </c>
      <c r="L9" s="52">
        <v>2.6196235366769125</v>
      </c>
      <c r="M9" s="12">
        <v>71787.18</v>
      </c>
      <c r="N9" s="52">
        <v>2.359398913773533</v>
      </c>
      <c r="O9" s="12">
        <v>69843.56999999998</v>
      </c>
      <c r="P9" s="52">
        <v>2.3174076358564824</v>
      </c>
      <c r="Q9" s="12">
        <v>101325.77999999998</v>
      </c>
      <c r="R9" s="52">
        <v>2.7703544072248976</v>
      </c>
      <c r="S9" s="12">
        <v>79035.11</v>
      </c>
      <c r="T9" s="52">
        <f t="shared" si="0"/>
        <v>2.413501771245521</v>
      </c>
      <c r="U9" s="12">
        <v>112115.19</v>
      </c>
      <c r="V9" s="65">
        <f t="shared" si="1"/>
        <v>3.081670361131093</v>
      </c>
    </row>
    <row r="10" spans="1:22" ht="18" customHeight="1">
      <c r="A10" s="33" t="s">
        <v>17</v>
      </c>
      <c r="B10" s="18"/>
      <c r="C10" s="14">
        <v>187322.31</v>
      </c>
      <c r="D10" s="53">
        <v>6.292926069353983</v>
      </c>
      <c r="E10" s="14">
        <v>221528.54</v>
      </c>
      <c r="F10" s="53">
        <v>7.339810455310664</v>
      </c>
      <c r="G10" s="14">
        <v>237410.95000000007</v>
      </c>
      <c r="H10" s="53">
        <v>7.123070574369368</v>
      </c>
      <c r="I10" s="14">
        <v>193467.86</v>
      </c>
      <c r="J10" s="53">
        <v>6.883810978684132</v>
      </c>
      <c r="K10" s="14">
        <v>227007.15000000002</v>
      </c>
      <c r="L10" s="53">
        <v>8.09514769079783</v>
      </c>
      <c r="M10" s="14">
        <v>195361.72999999998</v>
      </c>
      <c r="N10" s="53">
        <v>6.420871436305455</v>
      </c>
      <c r="O10" s="14">
        <v>169806.73</v>
      </c>
      <c r="P10" s="53">
        <v>5.634182398205306</v>
      </c>
      <c r="Q10" s="14">
        <v>250178.68</v>
      </c>
      <c r="R10" s="53">
        <v>6.840150736877698</v>
      </c>
      <c r="S10" s="14">
        <v>195847.75999999998</v>
      </c>
      <c r="T10" s="53">
        <f t="shared" si="0"/>
        <v>5.980619444376905</v>
      </c>
      <c r="U10" s="14">
        <v>254789.05</v>
      </c>
      <c r="V10" s="66">
        <f t="shared" si="1"/>
        <v>7.003296018369571</v>
      </c>
    </row>
    <row r="11" spans="1:22" ht="18" customHeight="1">
      <c r="A11" s="32" t="s">
        <v>18</v>
      </c>
      <c r="B11" s="11"/>
      <c r="C11" s="12">
        <v>37524.69</v>
      </c>
      <c r="D11" s="52">
        <v>1.2606085198577077</v>
      </c>
      <c r="E11" s="12">
        <v>50157.549999999996</v>
      </c>
      <c r="F11" s="52">
        <v>1.6618486715200098</v>
      </c>
      <c r="G11" s="12">
        <v>41154.61</v>
      </c>
      <c r="H11" s="52">
        <v>1.2347669367847072</v>
      </c>
      <c r="I11" s="12">
        <v>42639.19</v>
      </c>
      <c r="J11" s="52">
        <v>1.5171518630753384</v>
      </c>
      <c r="K11" s="12">
        <v>44538.670000000006</v>
      </c>
      <c r="L11" s="52">
        <v>1.588263240174182</v>
      </c>
      <c r="M11" s="12">
        <v>42852.5</v>
      </c>
      <c r="N11" s="52">
        <v>1.408415011600683</v>
      </c>
      <c r="O11" s="12">
        <v>44731.759999999995</v>
      </c>
      <c r="P11" s="52">
        <v>1.4841985051637478</v>
      </c>
      <c r="Q11" s="12">
        <v>46653.76</v>
      </c>
      <c r="R11" s="52">
        <v>1.2755633327432827</v>
      </c>
      <c r="S11" s="12">
        <v>62393.02</v>
      </c>
      <c r="T11" s="52">
        <f t="shared" si="0"/>
        <v>1.9053008755647611</v>
      </c>
      <c r="U11" s="12">
        <v>40433.4</v>
      </c>
      <c r="V11" s="65">
        <f t="shared" si="1"/>
        <v>1.1113784883186473</v>
      </c>
    </row>
    <row r="12" spans="1:22" ht="18" customHeight="1">
      <c r="A12" s="33" t="s">
        <v>19</v>
      </c>
      <c r="B12" s="18"/>
      <c r="C12" s="14">
        <v>30768.48</v>
      </c>
      <c r="D12" s="53">
        <v>1.0336396658059397</v>
      </c>
      <c r="E12" s="14">
        <v>14126.2</v>
      </c>
      <c r="F12" s="54">
        <v>0.4680373483877495</v>
      </c>
      <c r="G12" s="14">
        <v>21550.5</v>
      </c>
      <c r="H12" s="53">
        <v>0.646582360303714</v>
      </c>
      <c r="I12" s="14">
        <v>19464.91</v>
      </c>
      <c r="J12" s="53">
        <v>0.6925840868715795</v>
      </c>
      <c r="K12" s="14">
        <v>20726.16</v>
      </c>
      <c r="L12" s="53">
        <v>0.73910150523059</v>
      </c>
      <c r="M12" s="14">
        <v>21266.29</v>
      </c>
      <c r="N12" s="53">
        <v>0.6989501680661221</v>
      </c>
      <c r="O12" s="14">
        <v>20829.59</v>
      </c>
      <c r="P12" s="53">
        <v>0.6911251947424774</v>
      </c>
      <c r="Q12" s="14">
        <v>22879.16</v>
      </c>
      <c r="R12" s="53">
        <v>0.6255405262076799</v>
      </c>
      <c r="S12" s="14">
        <v>22699.789999999997</v>
      </c>
      <c r="T12" s="53">
        <f t="shared" si="0"/>
        <v>0.6931853877586981</v>
      </c>
      <c r="U12" s="14">
        <v>24627.530000000002</v>
      </c>
      <c r="V12" s="66">
        <f t="shared" si="1"/>
        <v>0.6769281599475221</v>
      </c>
    </row>
    <row r="13" spans="1:22" ht="18" customHeight="1">
      <c r="A13" s="32" t="s">
        <v>20</v>
      </c>
      <c r="B13" s="11"/>
      <c r="C13" s="12">
        <v>69454.14</v>
      </c>
      <c r="D13" s="52">
        <v>2.3332499381977576</v>
      </c>
      <c r="E13" s="12">
        <v>55427.12</v>
      </c>
      <c r="F13" s="52">
        <v>1.8364430826102986</v>
      </c>
      <c r="G13" s="12">
        <v>64790.119999999995</v>
      </c>
      <c r="H13" s="52">
        <v>1.9439061141950704</v>
      </c>
      <c r="I13" s="12">
        <v>45937.729999999996</v>
      </c>
      <c r="J13" s="52">
        <v>1.6345177442383836</v>
      </c>
      <c r="K13" s="12">
        <v>63864.170000000006</v>
      </c>
      <c r="L13" s="52">
        <v>2.277416761102988</v>
      </c>
      <c r="M13" s="12">
        <v>55136.05</v>
      </c>
      <c r="N13" s="52">
        <v>1.8121332594449764</v>
      </c>
      <c r="O13" s="12">
        <v>53444.100000000006</v>
      </c>
      <c r="P13" s="52">
        <v>1.7732736947936294</v>
      </c>
      <c r="Q13" s="12">
        <v>70369.89</v>
      </c>
      <c r="R13" s="52">
        <v>1.9239875073987223</v>
      </c>
      <c r="S13" s="12">
        <v>71589.58</v>
      </c>
      <c r="T13" s="52">
        <f t="shared" si="0"/>
        <v>2.186136998262201</v>
      </c>
      <c r="U13" s="12">
        <v>82596.77999999998</v>
      </c>
      <c r="V13" s="65">
        <f t="shared" si="1"/>
        <v>2.2703083217436046</v>
      </c>
    </row>
    <row r="14" spans="1:22" ht="18" customHeight="1">
      <c r="A14" s="33" t="s">
        <v>21</v>
      </c>
      <c r="B14" s="13"/>
      <c r="C14" s="14">
        <v>60872.71</v>
      </c>
      <c r="D14" s="53">
        <v>2.0449644448182647</v>
      </c>
      <c r="E14" s="14">
        <v>55210.09</v>
      </c>
      <c r="F14" s="53">
        <v>1.8292523203585538</v>
      </c>
      <c r="G14" s="14">
        <v>67503.18</v>
      </c>
      <c r="H14" s="53">
        <v>2.0253063943948613</v>
      </c>
      <c r="I14" s="14">
        <v>51865.09</v>
      </c>
      <c r="J14" s="53">
        <v>1.8454200917529178</v>
      </c>
      <c r="K14" s="14">
        <v>58334.100000000006</v>
      </c>
      <c r="L14" s="53">
        <v>2.0802126933436664</v>
      </c>
      <c r="M14" s="14">
        <v>47388.22</v>
      </c>
      <c r="N14" s="53">
        <v>1.5574886044229794</v>
      </c>
      <c r="O14" s="14">
        <v>35768.350000000006</v>
      </c>
      <c r="P14" s="53">
        <v>1.186792820183551</v>
      </c>
      <c r="Q14" s="14">
        <v>58488.41</v>
      </c>
      <c r="R14" s="53">
        <v>1.59913522911027</v>
      </c>
      <c r="S14" s="14">
        <v>54057.39</v>
      </c>
      <c r="T14" s="53">
        <f t="shared" si="0"/>
        <v>1.6507550443582593</v>
      </c>
      <c r="U14" s="14">
        <v>59015.299999999996</v>
      </c>
      <c r="V14" s="66">
        <f t="shared" si="1"/>
        <v>1.6221325661871486</v>
      </c>
    </row>
    <row r="15" spans="1:22" ht="18" customHeight="1">
      <c r="A15" s="32" t="s">
        <v>22</v>
      </c>
      <c r="B15" s="11"/>
      <c r="C15" s="12">
        <v>89579.6</v>
      </c>
      <c r="D15" s="52">
        <v>3.009346831791163</v>
      </c>
      <c r="E15" s="12">
        <v>108271</v>
      </c>
      <c r="F15" s="52">
        <v>3.5872967781349567</v>
      </c>
      <c r="G15" s="12">
        <v>115259.63999999998</v>
      </c>
      <c r="H15" s="52">
        <v>3.4581494665532753</v>
      </c>
      <c r="I15" s="12">
        <v>86071.92</v>
      </c>
      <c r="J15" s="52">
        <v>3.062538800255621</v>
      </c>
      <c r="K15" s="12">
        <v>136108.08</v>
      </c>
      <c r="L15" s="52">
        <v>4.8536577350578</v>
      </c>
      <c r="M15" s="12">
        <v>124145.87</v>
      </c>
      <c r="N15" s="52">
        <v>4.080249855579648</v>
      </c>
      <c r="O15" s="12">
        <v>125081.97000000002</v>
      </c>
      <c r="P15" s="52">
        <v>4.150216152839432</v>
      </c>
      <c r="Q15" s="12">
        <v>192305.08000000002</v>
      </c>
      <c r="R15" s="52">
        <v>5.257825065938172</v>
      </c>
      <c r="S15" s="12">
        <v>184954.87</v>
      </c>
      <c r="T15" s="52">
        <f t="shared" si="0"/>
        <v>5.647982350445075</v>
      </c>
      <c r="U15" s="12">
        <v>210753.72</v>
      </c>
      <c r="V15" s="65">
        <f t="shared" si="1"/>
        <v>5.792912560930604</v>
      </c>
    </row>
    <row r="16" spans="1:22" ht="18" customHeight="1">
      <c r="A16" s="33" t="s">
        <v>23</v>
      </c>
      <c r="B16" s="13"/>
      <c r="C16" s="14">
        <v>388685.56</v>
      </c>
      <c r="D16" s="53">
        <v>13.057545005212948</v>
      </c>
      <c r="E16" s="14">
        <v>356782.58</v>
      </c>
      <c r="F16" s="53">
        <v>11.821124767746465</v>
      </c>
      <c r="G16" s="14">
        <v>449096.32999999996</v>
      </c>
      <c r="H16" s="53">
        <v>13.474293638436958</v>
      </c>
      <c r="I16" s="14">
        <v>413346.57</v>
      </c>
      <c r="J16" s="53">
        <v>14.707350650218748</v>
      </c>
      <c r="K16" s="14">
        <v>399296.77</v>
      </c>
      <c r="L16" s="53">
        <v>14.239050733021106</v>
      </c>
      <c r="M16" s="14">
        <v>470085.77999999997</v>
      </c>
      <c r="N16" s="53">
        <v>15.450110712140857</v>
      </c>
      <c r="O16" s="14">
        <v>554892</v>
      </c>
      <c r="P16" s="53">
        <v>18.411300537410614</v>
      </c>
      <c r="Q16" s="14">
        <v>608704.62</v>
      </c>
      <c r="R16" s="53">
        <v>16.64263059919358</v>
      </c>
      <c r="S16" s="14">
        <v>587495.1</v>
      </c>
      <c r="T16" s="53">
        <f t="shared" si="0"/>
        <v>17.940387056436872</v>
      </c>
      <c r="U16" s="14">
        <v>510647.91000000003</v>
      </c>
      <c r="V16" s="66">
        <f t="shared" si="1"/>
        <v>14.035997523801527</v>
      </c>
    </row>
    <row r="17" spans="1:22" ht="18" customHeight="1" thickBot="1">
      <c r="A17" s="43" t="s">
        <v>24</v>
      </c>
      <c r="B17" s="16"/>
      <c r="C17" s="17">
        <v>4638.61</v>
      </c>
      <c r="D17" s="59">
        <v>0.15582996918288097</v>
      </c>
      <c r="E17" s="17">
        <v>4680.5</v>
      </c>
      <c r="F17" s="59">
        <v>0.15507700649352701</v>
      </c>
      <c r="G17" s="17">
        <v>5439</v>
      </c>
      <c r="H17" s="59">
        <v>0.16318700065854158</v>
      </c>
      <c r="I17" s="17">
        <v>2770</v>
      </c>
      <c r="J17" s="59">
        <v>0.09855981459119384</v>
      </c>
      <c r="K17" s="17">
        <v>3239.5</v>
      </c>
      <c r="L17" s="59">
        <v>0.1155216077746431</v>
      </c>
      <c r="M17" s="17">
        <v>1667.7</v>
      </c>
      <c r="N17" s="59">
        <v>0.05481159126880483</v>
      </c>
      <c r="O17" s="17">
        <v>1903</v>
      </c>
      <c r="P17" s="59">
        <v>0.06314148505059074</v>
      </c>
      <c r="Q17" s="17">
        <v>1268.4</v>
      </c>
      <c r="R17" s="59">
        <v>0.03467940271591357</v>
      </c>
      <c r="S17" s="17">
        <v>450.6</v>
      </c>
      <c r="T17" s="59">
        <f t="shared" si="0"/>
        <v>0.013760009926262287</v>
      </c>
      <c r="U17" s="17">
        <v>478.25</v>
      </c>
      <c r="V17" s="70">
        <f t="shared" si="1"/>
        <v>0.013145487691818968</v>
      </c>
    </row>
    <row r="18" spans="1:22" ht="18" customHeight="1" thickBot="1">
      <c r="A18" s="72" t="s">
        <v>25</v>
      </c>
      <c r="B18" s="37"/>
      <c r="C18" s="38">
        <v>2929286.54</v>
      </c>
      <c r="D18" s="56">
        <v>98.40677083351005</v>
      </c>
      <c r="E18" s="38">
        <v>2976121.66</v>
      </c>
      <c r="F18" s="56">
        <v>98.60656724566745</v>
      </c>
      <c r="G18" s="38">
        <v>3300169.3800000004</v>
      </c>
      <c r="H18" s="56">
        <v>99.01539672501542</v>
      </c>
      <c r="I18" s="38">
        <v>2773086.2</v>
      </c>
      <c r="J18" s="56">
        <v>98.66962516873586</v>
      </c>
      <c r="K18" s="38">
        <v>2758483.52</v>
      </c>
      <c r="L18" s="56">
        <v>98.36840600409225</v>
      </c>
      <c r="M18" s="38">
        <v>3000636.4300000006</v>
      </c>
      <c r="N18" s="56">
        <v>98.62064972563755</v>
      </c>
      <c r="O18" s="38">
        <v>2974198.54</v>
      </c>
      <c r="P18" s="56">
        <v>98.6838216767729</v>
      </c>
      <c r="Q18" s="38">
        <v>3614365.8600000003</v>
      </c>
      <c r="R18" s="56">
        <v>98.82060014316406</v>
      </c>
      <c r="S18" s="38">
        <f>SUM(S9:S17,S6:S8)</f>
        <v>3241301.6500000004</v>
      </c>
      <c r="T18" s="56">
        <f t="shared" si="0"/>
        <v>98.9798998624286</v>
      </c>
      <c r="U18" s="38">
        <f>SUM(U6:U8,U9:U17)</f>
        <v>3595365.4699999993</v>
      </c>
      <c r="V18" s="68">
        <f t="shared" si="1"/>
        <v>98.82453221845459</v>
      </c>
    </row>
    <row r="19" spans="4:22" ht="9" customHeight="1" thickBot="1">
      <c r="D19" s="57"/>
      <c r="F19" s="57"/>
      <c r="H19" s="57"/>
      <c r="J19" s="57"/>
      <c r="L19" s="63"/>
      <c r="N19" s="63"/>
      <c r="P19" s="63"/>
      <c r="R19" s="63"/>
      <c r="T19" s="63"/>
      <c r="V19" s="57"/>
    </row>
    <row r="20" spans="1:22" ht="18" customHeight="1">
      <c r="A20" s="39" t="s">
        <v>26</v>
      </c>
      <c r="B20" s="40"/>
      <c r="C20" s="41">
        <v>46540.7</v>
      </c>
      <c r="D20" s="80">
        <v>1.5634933410546927</v>
      </c>
      <c r="E20" s="41">
        <v>39284.93</v>
      </c>
      <c r="F20" s="80">
        <v>1.3016107989974905</v>
      </c>
      <c r="G20" s="41">
        <v>32290.02</v>
      </c>
      <c r="H20" s="80">
        <v>0.9688015287744661</v>
      </c>
      <c r="I20" s="41">
        <v>35671.34622374321</v>
      </c>
      <c r="J20" s="80">
        <v>1.269227895317839</v>
      </c>
      <c r="K20" s="41">
        <v>45147.09720911022</v>
      </c>
      <c r="L20" s="80">
        <v>1.609959949360863</v>
      </c>
      <c r="M20" s="41">
        <v>40695.48496636771</v>
      </c>
      <c r="N20" s="80">
        <v>1.337521309865287</v>
      </c>
      <c r="O20" s="41">
        <v>38262.476197781456</v>
      </c>
      <c r="P20" s="80">
        <v>1.2695478554076731</v>
      </c>
      <c r="Q20" s="41">
        <v>41250.74852371961</v>
      </c>
      <c r="R20" s="80">
        <v>1.1278392623675098</v>
      </c>
      <c r="S20" s="41">
        <v>32590.65</v>
      </c>
      <c r="T20" s="80">
        <f>S20/$S$24*100</f>
        <v>0.995223407686063</v>
      </c>
      <c r="U20" s="42">
        <v>41947.502138305405</v>
      </c>
      <c r="V20" s="82">
        <f>U20/$U$24*100</f>
        <v>1.1529960754033322</v>
      </c>
    </row>
    <row r="21" spans="1:22" ht="18" customHeight="1" thickBot="1">
      <c r="A21" s="43" t="s">
        <v>27</v>
      </c>
      <c r="B21" s="44"/>
      <c r="C21" s="17">
        <v>885.15</v>
      </c>
      <c r="D21" s="59">
        <v>0.02973582543525476</v>
      </c>
      <c r="E21" s="17">
        <v>2771.35</v>
      </c>
      <c r="F21" s="59">
        <v>0.09182195533507875</v>
      </c>
      <c r="G21" s="17">
        <v>526.6700000000001</v>
      </c>
      <c r="H21" s="59">
        <v>0.015801746210118425</v>
      </c>
      <c r="I21" s="17">
        <v>1718.5200000000002</v>
      </c>
      <c r="J21" s="59">
        <v>0.061146935946302695</v>
      </c>
      <c r="K21" s="17">
        <v>606.6700000000002</v>
      </c>
      <c r="L21" s="59">
        <v>0.021634046546887713</v>
      </c>
      <c r="M21" s="17">
        <v>1272.69</v>
      </c>
      <c r="N21" s="59">
        <v>0.0418289644971489</v>
      </c>
      <c r="O21" s="17">
        <v>1405.38</v>
      </c>
      <c r="P21" s="59">
        <v>0.04663046781944258</v>
      </c>
      <c r="Q21" s="17">
        <v>1885.83</v>
      </c>
      <c r="R21" s="59">
        <v>0.051560594468425806</v>
      </c>
      <c r="S21" s="17">
        <v>814.6400000000003</v>
      </c>
      <c r="T21" s="59">
        <f>S21/$S$24*100</f>
        <v>0.024876729885331364</v>
      </c>
      <c r="U21" s="17">
        <v>817.5500000000001</v>
      </c>
      <c r="V21" s="70">
        <f>U21/$U$24*100</f>
        <v>0.022471706142073392</v>
      </c>
    </row>
    <row r="22" spans="1:22" ht="18" customHeight="1" thickBot="1">
      <c r="A22" s="72" t="s">
        <v>28</v>
      </c>
      <c r="B22" s="45"/>
      <c r="C22" s="38">
        <v>47425.85</v>
      </c>
      <c r="D22" s="56">
        <v>1.5932291664899476</v>
      </c>
      <c r="E22" s="38">
        <v>42056.28</v>
      </c>
      <c r="F22" s="56">
        <v>1.3934327543325693</v>
      </c>
      <c r="G22" s="38">
        <v>32816.69</v>
      </c>
      <c r="H22" s="56">
        <v>0.9846032749845847</v>
      </c>
      <c r="I22" s="38">
        <v>37389.86622374321</v>
      </c>
      <c r="J22" s="56">
        <v>1.3303748312641415</v>
      </c>
      <c r="K22" s="38">
        <v>45753.76720911022</v>
      </c>
      <c r="L22" s="56">
        <v>1.6315939959077503</v>
      </c>
      <c r="M22" s="38">
        <v>41968.17496636771</v>
      </c>
      <c r="N22" s="56">
        <v>1.3793502743624357</v>
      </c>
      <c r="O22" s="38">
        <v>39667.85619778145</v>
      </c>
      <c r="P22" s="56">
        <v>1.3161783232271156</v>
      </c>
      <c r="Q22" s="38">
        <v>43136.57852371961</v>
      </c>
      <c r="R22" s="56">
        <v>1.1793998568359356</v>
      </c>
      <c r="S22" s="38">
        <v>33405.29</v>
      </c>
      <c r="T22" s="56">
        <f>S22/$S$24*100</f>
        <v>1.0201001375713943</v>
      </c>
      <c r="U22" s="38">
        <f>SUM(U20:U21)</f>
        <v>42765.05213830541</v>
      </c>
      <c r="V22" s="68">
        <f>U22/$U$24*100</f>
        <v>1.1754677815454055</v>
      </c>
    </row>
    <row r="23" spans="12:20" ht="6" customHeight="1" thickBot="1">
      <c r="L23" s="18"/>
      <c r="N23" s="18"/>
      <c r="P23" s="18"/>
      <c r="R23" s="18"/>
      <c r="T23" s="18"/>
    </row>
    <row r="24" spans="1:22" ht="25.5" customHeight="1" thickBot="1">
      <c r="A24" s="46" t="s">
        <v>29</v>
      </c>
      <c r="B24" s="47"/>
      <c r="C24" s="48">
        <v>2976712.39</v>
      </c>
      <c r="D24" s="49">
        <v>100</v>
      </c>
      <c r="E24" s="48">
        <v>3018177.94</v>
      </c>
      <c r="F24" s="49">
        <v>100</v>
      </c>
      <c r="G24" s="48">
        <v>3332986.0700000003</v>
      </c>
      <c r="H24" s="49">
        <v>100</v>
      </c>
      <c r="I24" s="48">
        <v>2810476.0662237434</v>
      </c>
      <c r="J24" s="49">
        <v>100</v>
      </c>
      <c r="K24" s="48">
        <v>2804237.2872091103</v>
      </c>
      <c r="L24" s="49">
        <v>100</v>
      </c>
      <c r="M24" s="48">
        <v>3042604.6049663685</v>
      </c>
      <c r="N24" s="49">
        <v>99.99999999999999</v>
      </c>
      <c r="O24" s="48">
        <v>3013866.3961977814</v>
      </c>
      <c r="P24" s="49">
        <v>100.00000000000001</v>
      </c>
      <c r="Q24" s="48">
        <v>3657502.43852372</v>
      </c>
      <c r="R24" s="49">
        <v>100</v>
      </c>
      <c r="S24" s="48">
        <v>3274706.9400000004</v>
      </c>
      <c r="T24" s="49">
        <f>S24/$S$24*100</f>
        <v>100</v>
      </c>
      <c r="U24" s="48">
        <f>SUM(U18,U22)</f>
        <v>3638130.5221383045</v>
      </c>
      <c r="V24" s="50">
        <f>U24/$U$24*100</f>
        <v>100</v>
      </c>
    </row>
    <row r="25" spans="1:7" ht="8.25" customHeight="1">
      <c r="A25" s="19"/>
      <c r="B25" s="19"/>
      <c r="C25" s="19"/>
      <c r="D25" s="19"/>
      <c r="E25" s="19"/>
      <c r="F25" s="19"/>
      <c r="G25" s="19"/>
    </row>
    <row r="26" spans="1:9" ht="15">
      <c r="A26" s="20" t="s">
        <v>40</v>
      </c>
      <c r="B26" s="20"/>
      <c r="C26" s="21"/>
      <c r="D26" s="21"/>
      <c r="E26" s="21"/>
      <c r="F26" s="21"/>
      <c r="G26" s="21"/>
      <c r="H26" s="22"/>
      <c r="I26" s="22"/>
    </row>
    <row r="27" spans="1:7" ht="15">
      <c r="A27" s="20" t="s">
        <v>30</v>
      </c>
      <c r="B27" s="20"/>
      <c r="C27" s="21"/>
      <c r="D27" s="21"/>
      <c r="E27" s="21"/>
      <c r="F27" s="21"/>
      <c r="G27" s="21"/>
    </row>
    <row r="28" ht="15">
      <c r="E28" s="15"/>
    </row>
  </sheetData>
  <sheetProtection password="CB5B" sheet="1"/>
  <mergeCells count="1"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7"/>
  <sheetViews>
    <sheetView showGridLines="0" zoomScalePageLayoutView="0" workbookViewId="0" topLeftCell="A1">
      <selection activeCell="A4" sqref="A4:B4"/>
    </sheetView>
  </sheetViews>
  <sheetFormatPr defaultColWidth="9.140625" defaultRowHeight="15"/>
  <cols>
    <col min="1" max="1" width="2.00390625" style="0" customWidth="1"/>
    <col min="2" max="2" width="17.00390625" style="0" customWidth="1"/>
    <col min="3" max="3" width="9.00390625" style="0" customWidth="1"/>
    <col min="4" max="4" width="5.28125" style="0" customWidth="1"/>
    <col min="5" max="5" width="8.8515625" style="0" customWidth="1"/>
    <col min="6" max="6" width="5.28125" style="0" customWidth="1"/>
    <col min="7" max="7" width="8.8515625" style="0" customWidth="1"/>
    <col min="8" max="8" width="5.28125" style="0" customWidth="1"/>
    <col min="9" max="9" width="9.28125" style="0" customWidth="1"/>
    <col min="10" max="10" width="5.28125" style="0" customWidth="1"/>
    <col min="11" max="11" width="9.00390625" style="0" customWidth="1"/>
    <col min="12" max="12" width="5.28125" style="0" customWidth="1"/>
    <col min="13" max="13" width="8.8515625" style="0" customWidth="1"/>
    <col min="14" max="14" width="5.28125" style="0" customWidth="1"/>
    <col min="15" max="15" width="8.8515625" style="0" customWidth="1"/>
    <col min="16" max="16" width="5.28125" style="0" customWidth="1"/>
    <col min="17" max="17" width="9.140625" style="0" bestFit="1" customWidth="1"/>
    <col min="18" max="18" width="5.28125" style="0" customWidth="1"/>
    <col min="19" max="19" width="9.140625" style="0" bestFit="1" customWidth="1"/>
    <col min="20" max="20" width="5.28125" style="0" customWidth="1"/>
    <col min="21" max="21" width="9.140625" style="0" bestFit="1" customWidth="1"/>
    <col min="22" max="22" width="5.28125" style="0" customWidth="1"/>
    <col min="23" max="24" width="9.57421875" style="0" customWidth="1"/>
    <col min="25" max="25" width="5.28125" style="0" customWidth="1"/>
    <col min="26" max="26" width="11.00390625" style="0" customWidth="1"/>
    <col min="27" max="27" width="5.28125" style="0" customWidth="1"/>
  </cols>
  <sheetData>
    <row r="1" spans="1:7" ht="18">
      <c r="A1" s="4" t="s">
        <v>41</v>
      </c>
      <c r="B1" s="4"/>
      <c r="C1" s="6"/>
      <c r="D1" s="6"/>
      <c r="E1" s="6"/>
      <c r="F1" s="6"/>
      <c r="G1" s="6"/>
    </row>
    <row r="2" spans="1:9" ht="15">
      <c r="A2" s="7" t="s">
        <v>4</v>
      </c>
      <c r="B2" s="7"/>
      <c r="C2" s="8"/>
      <c r="D2" s="8"/>
      <c r="E2" s="8"/>
      <c r="F2" s="8"/>
      <c r="G2" s="8"/>
      <c r="H2" s="9"/>
      <c r="I2" s="9"/>
    </row>
    <row r="3" spans="3:9" ht="16.5" thickBot="1">
      <c r="C3" s="10"/>
      <c r="D3" s="10"/>
      <c r="E3" s="10"/>
      <c r="F3" s="10"/>
      <c r="G3" s="10"/>
      <c r="H3" s="9"/>
      <c r="I3" s="9"/>
    </row>
    <row r="4" spans="1:22" ht="25.5" customHeight="1" thickBot="1">
      <c r="A4" s="25" t="s">
        <v>5</v>
      </c>
      <c r="B4" s="26"/>
      <c r="C4" s="27" t="s">
        <v>7</v>
      </c>
      <c r="D4" s="27" t="s">
        <v>6</v>
      </c>
      <c r="E4" s="27" t="s">
        <v>8</v>
      </c>
      <c r="F4" s="27" t="s">
        <v>6</v>
      </c>
      <c r="G4" s="27" t="s">
        <v>9</v>
      </c>
      <c r="H4" s="27" t="s">
        <v>6</v>
      </c>
      <c r="I4" s="27" t="s">
        <v>10</v>
      </c>
      <c r="J4" s="27" t="s">
        <v>6</v>
      </c>
      <c r="K4" s="27" t="s">
        <v>32</v>
      </c>
      <c r="L4" s="27" t="s">
        <v>6</v>
      </c>
      <c r="M4" s="27" t="s">
        <v>12</v>
      </c>
      <c r="N4" s="27" t="s">
        <v>6</v>
      </c>
      <c r="O4" s="27" t="s">
        <v>35</v>
      </c>
      <c r="P4" s="27" t="s">
        <v>6</v>
      </c>
      <c r="Q4" s="27" t="s">
        <v>36</v>
      </c>
      <c r="R4" s="27" t="s">
        <v>6</v>
      </c>
      <c r="S4" s="27" t="s">
        <v>37</v>
      </c>
      <c r="T4" s="27" t="s">
        <v>6</v>
      </c>
      <c r="U4" s="27" t="s">
        <v>38</v>
      </c>
      <c r="V4" s="28" t="s">
        <v>6</v>
      </c>
    </row>
    <row r="5" ht="6" customHeight="1" thickBot="1"/>
    <row r="6" spans="1:22" ht="18" customHeight="1">
      <c r="A6" s="29" t="s">
        <v>13</v>
      </c>
      <c r="B6" s="30"/>
      <c r="C6" s="31">
        <v>24848.22</v>
      </c>
      <c r="D6" s="62">
        <v>1.9161690702867467</v>
      </c>
      <c r="E6" s="31">
        <v>18576.69</v>
      </c>
      <c r="F6" s="62">
        <v>1.4734384628901982</v>
      </c>
      <c r="G6" s="31">
        <v>40776.44</v>
      </c>
      <c r="H6" s="62">
        <v>2.40787951962757</v>
      </c>
      <c r="I6" s="31">
        <v>42906.71</v>
      </c>
      <c r="J6" s="62">
        <v>3.320849485339925</v>
      </c>
      <c r="K6" s="31">
        <v>32742.820000000032</v>
      </c>
      <c r="L6" s="62">
        <v>2.2199308386077683</v>
      </c>
      <c r="M6" s="31">
        <v>43837.25999999998</v>
      </c>
      <c r="N6" s="62">
        <v>2.5994645411727157</v>
      </c>
      <c r="O6" s="31">
        <v>28475.109999999993</v>
      </c>
      <c r="P6" s="62">
        <v>1.6146520313848802</v>
      </c>
      <c r="Q6" s="31">
        <v>30476.82</v>
      </c>
      <c r="R6" s="62">
        <v>1.6208060221502607</v>
      </c>
      <c r="S6" s="31">
        <v>21173.88</v>
      </c>
      <c r="T6" s="62">
        <f aca="true" t="shared" si="0" ref="T6:T18">S6/$S$24*100</f>
        <v>1.3018349865923884</v>
      </c>
      <c r="U6" s="31">
        <v>34643.81</v>
      </c>
      <c r="V6" s="64">
        <f aca="true" t="shared" si="1" ref="V6:V18">U6/$U$24*100</f>
        <v>1.8265858155300918</v>
      </c>
    </row>
    <row r="7" spans="1:22" ht="18" customHeight="1">
      <c r="A7" s="32" t="s">
        <v>14</v>
      </c>
      <c r="B7" s="11"/>
      <c r="C7" s="12">
        <v>26317.25</v>
      </c>
      <c r="D7" s="52">
        <v>2.0294532350809793</v>
      </c>
      <c r="E7" s="12">
        <v>31081.7</v>
      </c>
      <c r="F7" s="52">
        <v>2.465292378352348</v>
      </c>
      <c r="G7" s="12">
        <v>23463.71</v>
      </c>
      <c r="H7" s="52">
        <v>1.385549762644326</v>
      </c>
      <c r="I7" s="12">
        <v>12864.3</v>
      </c>
      <c r="J7" s="52">
        <v>0.9956578827474397</v>
      </c>
      <c r="K7" s="12">
        <v>18514.95</v>
      </c>
      <c r="L7" s="52">
        <v>1.2552953129962803</v>
      </c>
      <c r="M7" s="12">
        <v>7600.14</v>
      </c>
      <c r="N7" s="73">
        <v>0.45067356942355463</v>
      </c>
      <c r="O7" s="12">
        <v>14722.14</v>
      </c>
      <c r="P7" s="52">
        <v>0.8348039132186884</v>
      </c>
      <c r="Q7" s="12">
        <v>11972.8</v>
      </c>
      <c r="R7" s="52">
        <v>0.6367326493381082</v>
      </c>
      <c r="S7" s="12">
        <v>7311</v>
      </c>
      <c r="T7" s="73">
        <f t="shared" si="0"/>
        <v>0.44950266965605506</v>
      </c>
      <c r="U7" s="12">
        <v>6217.73</v>
      </c>
      <c r="V7" s="87">
        <f t="shared" si="1"/>
        <v>0.32782818699201727</v>
      </c>
    </row>
    <row r="8" spans="1:22" ht="18" customHeight="1">
      <c r="A8" s="33" t="s">
        <v>15</v>
      </c>
      <c r="B8" s="13"/>
      <c r="C8" s="14">
        <v>35517.29</v>
      </c>
      <c r="D8" s="53">
        <v>2.738913795773088</v>
      </c>
      <c r="E8" s="14">
        <v>26985.93</v>
      </c>
      <c r="F8" s="53">
        <v>2.1404301422299934</v>
      </c>
      <c r="G8" s="14">
        <v>50466.65</v>
      </c>
      <c r="H8" s="53">
        <v>2.9800937246903527</v>
      </c>
      <c r="I8" s="14">
        <v>24885.64</v>
      </c>
      <c r="J8" s="53">
        <v>1.9260732129392968</v>
      </c>
      <c r="K8" s="14">
        <v>14585.349999999999</v>
      </c>
      <c r="L8" s="53">
        <v>0.9888723163395144</v>
      </c>
      <c r="M8" s="14">
        <v>42630.92</v>
      </c>
      <c r="N8" s="53">
        <v>2.527930917615991</v>
      </c>
      <c r="O8" s="14">
        <v>14205.88</v>
      </c>
      <c r="P8" s="53">
        <v>0.8055299171666008</v>
      </c>
      <c r="Q8" s="14">
        <v>22681.48</v>
      </c>
      <c r="R8" s="53">
        <v>1.2062373756606068</v>
      </c>
      <c r="S8" s="14">
        <v>7964.360000000001</v>
      </c>
      <c r="T8" s="54">
        <f t="shared" si="0"/>
        <v>0.48967324334590334</v>
      </c>
      <c r="U8" s="14">
        <v>11584.34</v>
      </c>
      <c r="V8" s="66">
        <f t="shared" si="1"/>
        <v>0.6107812947328214</v>
      </c>
    </row>
    <row r="9" spans="1:22" ht="18" customHeight="1">
      <c r="A9" s="32" t="s">
        <v>16</v>
      </c>
      <c r="B9" s="11"/>
      <c r="C9" s="12">
        <v>48649.700000000004</v>
      </c>
      <c r="D9" s="52">
        <v>3.7516188450814245</v>
      </c>
      <c r="E9" s="12">
        <v>64137.60999999999</v>
      </c>
      <c r="F9" s="52">
        <v>5.087172229920992</v>
      </c>
      <c r="G9" s="12">
        <v>45904.19</v>
      </c>
      <c r="H9" s="52">
        <v>2.7106770224691683</v>
      </c>
      <c r="I9" s="12">
        <v>35018.4</v>
      </c>
      <c r="J9" s="52">
        <v>2.710318167424807</v>
      </c>
      <c r="K9" s="12">
        <v>22682.73</v>
      </c>
      <c r="L9" s="52">
        <v>1.53786667827675</v>
      </c>
      <c r="M9" s="12">
        <v>28633.230000000003</v>
      </c>
      <c r="N9" s="52">
        <v>1.6978950345948374</v>
      </c>
      <c r="O9" s="12">
        <v>18774.09</v>
      </c>
      <c r="P9" s="52">
        <v>1.0645655997782828</v>
      </c>
      <c r="Q9" s="12">
        <v>30450.129999999997</v>
      </c>
      <c r="R9" s="52">
        <v>1.6193866052710983</v>
      </c>
      <c r="S9" s="12">
        <v>25485.53</v>
      </c>
      <c r="T9" s="52">
        <f t="shared" si="0"/>
        <v>1.5669284328545319</v>
      </c>
      <c r="U9" s="12">
        <v>37231.67</v>
      </c>
      <c r="V9" s="65">
        <f t="shared" si="1"/>
        <v>1.9630300567546481</v>
      </c>
    </row>
    <row r="10" spans="1:22" ht="18" customHeight="1">
      <c r="A10" s="33" t="s">
        <v>17</v>
      </c>
      <c r="B10" s="13"/>
      <c r="C10" s="14">
        <v>33473.12</v>
      </c>
      <c r="D10" s="53">
        <v>2.5812777426309297</v>
      </c>
      <c r="E10" s="14">
        <v>23022.4</v>
      </c>
      <c r="F10" s="53">
        <v>1.826056723132232</v>
      </c>
      <c r="G10" s="14">
        <v>34063.880000000005</v>
      </c>
      <c r="H10" s="53">
        <v>2.0114977916427033</v>
      </c>
      <c r="I10" s="14">
        <v>30414.8</v>
      </c>
      <c r="J10" s="53">
        <v>2.3540134614543216</v>
      </c>
      <c r="K10" s="14">
        <v>29540.93</v>
      </c>
      <c r="L10" s="53">
        <v>2.0028458608071427</v>
      </c>
      <c r="M10" s="14">
        <v>30702.48</v>
      </c>
      <c r="N10" s="53">
        <v>1.8205975484340151</v>
      </c>
      <c r="O10" s="14">
        <v>21623.8</v>
      </c>
      <c r="P10" s="53">
        <v>1.2261554949659679</v>
      </c>
      <c r="Q10" s="14">
        <v>21155</v>
      </c>
      <c r="R10" s="53">
        <v>1.1250567283131496</v>
      </c>
      <c r="S10" s="14">
        <v>9725.98</v>
      </c>
      <c r="T10" s="53">
        <f t="shared" si="0"/>
        <v>0.5979830358393378</v>
      </c>
      <c r="U10" s="14">
        <v>11956.46</v>
      </c>
      <c r="V10" s="66">
        <f t="shared" si="1"/>
        <v>0.6304012243443466</v>
      </c>
    </row>
    <row r="11" spans="1:22" ht="18" customHeight="1">
      <c r="A11" s="32" t="s">
        <v>18</v>
      </c>
      <c r="B11" s="11"/>
      <c r="C11" s="12">
        <v>54409.05</v>
      </c>
      <c r="D11" s="52">
        <v>4.195750792357968</v>
      </c>
      <c r="E11" s="12">
        <v>20569.64</v>
      </c>
      <c r="F11" s="52">
        <v>1.6315123277507855</v>
      </c>
      <c r="G11" s="12">
        <v>43682.69</v>
      </c>
      <c r="H11" s="52">
        <v>2.5794957728835586</v>
      </c>
      <c r="I11" s="12">
        <v>30287.57</v>
      </c>
      <c r="J11" s="52">
        <v>2.3441662445500238</v>
      </c>
      <c r="K11" s="12">
        <v>40849.18</v>
      </c>
      <c r="L11" s="52">
        <v>2.7695340356707088</v>
      </c>
      <c r="M11" s="12">
        <v>35930.35</v>
      </c>
      <c r="N11" s="52">
        <v>2.130600105410902</v>
      </c>
      <c r="O11" s="12">
        <v>33200.04</v>
      </c>
      <c r="P11" s="52">
        <v>1.8825743615409845</v>
      </c>
      <c r="Q11" s="12">
        <v>46973.43</v>
      </c>
      <c r="R11" s="52">
        <v>2.49812212117451</v>
      </c>
      <c r="S11" s="12">
        <v>35065.310000000005</v>
      </c>
      <c r="T11" s="52">
        <f t="shared" si="0"/>
        <v>2.155922644961998</v>
      </c>
      <c r="U11" s="12">
        <v>21212.94</v>
      </c>
      <c r="V11" s="65">
        <f t="shared" si="1"/>
        <v>1.118446709807348</v>
      </c>
    </row>
    <row r="12" spans="1:22" ht="18" customHeight="1">
      <c r="A12" s="33" t="s">
        <v>19</v>
      </c>
      <c r="B12" s="13"/>
      <c r="C12" s="14">
        <v>11371</v>
      </c>
      <c r="D12" s="53">
        <v>0.8768740174640516</v>
      </c>
      <c r="E12" s="14">
        <v>4907</v>
      </c>
      <c r="F12" s="53">
        <v>0.3892061792171912</v>
      </c>
      <c r="G12" s="14">
        <v>1994</v>
      </c>
      <c r="H12" s="53">
        <v>0.11774720309417334</v>
      </c>
      <c r="I12" s="14">
        <v>7369</v>
      </c>
      <c r="J12" s="53">
        <v>0.5703382957460479</v>
      </c>
      <c r="K12" s="14">
        <v>2743</v>
      </c>
      <c r="L12" s="53">
        <v>0.185972689288861</v>
      </c>
      <c r="M12" s="14">
        <v>1400</v>
      </c>
      <c r="N12" s="53">
        <v>0.08301728615433089</v>
      </c>
      <c r="O12" s="14">
        <v>3200</v>
      </c>
      <c r="P12" s="53">
        <v>0.1814527318922251</v>
      </c>
      <c r="Q12" s="14">
        <v>3900</v>
      </c>
      <c r="R12" s="53">
        <v>0.20740823637065867</v>
      </c>
      <c r="S12" s="14">
        <v>3300</v>
      </c>
      <c r="T12" s="54">
        <f t="shared" si="0"/>
        <v>0.20289410612296294</v>
      </c>
      <c r="U12" s="14">
        <v>3100</v>
      </c>
      <c r="V12" s="86">
        <f t="shared" si="1"/>
        <v>0.1634466886910904</v>
      </c>
    </row>
    <row r="13" spans="1:22" ht="18" customHeight="1">
      <c r="A13" s="32" t="s">
        <v>20</v>
      </c>
      <c r="B13" s="11"/>
      <c r="C13" s="12">
        <v>124097.33</v>
      </c>
      <c r="D13" s="52">
        <v>9.569758536070898</v>
      </c>
      <c r="E13" s="12">
        <v>104937.23</v>
      </c>
      <c r="F13" s="52">
        <v>8.323256235161118</v>
      </c>
      <c r="G13" s="12">
        <v>167191.23</v>
      </c>
      <c r="H13" s="52">
        <v>9.872768161672342</v>
      </c>
      <c r="I13" s="12">
        <v>133897.73</v>
      </c>
      <c r="J13" s="52">
        <v>10.363279024625387</v>
      </c>
      <c r="K13" s="12">
        <v>187065.90000000002</v>
      </c>
      <c r="L13" s="52">
        <v>12.682883156121452</v>
      </c>
      <c r="M13" s="12">
        <v>159846.18</v>
      </c>
      <c r="N13" s="52">
        <v>9.478568618383346</v>
      </c>
      <c r="O13" s="12">
        <v>191181.47</v>
      </c>
      <c r="P13" s="52">
        <v>10.840750005834837</v>
      </c>
      <c r="Q13" s="12">
        <v>190662.58</v>
      </c>
      <c r="R13" s="52">
        <v>10.139740887097338</v>
      </c>
      <c r="S13" s="12">
        <v>173028.97</v>
      </c>
      <c r="T13" s="52">
        <f t="shared" si="0"/>
        <v>10.638350970159687</v>
      </c>
      <c r="U13" s="12">
        <v>227686.94</v>
      </c>
      <c r="V13" s="65">
        <f t="shared" si="1"/>
        <v>12.004734322969993</v>
      </c>
    </row>
    <row r="14" spans="1:22" ht="18" customHeight="1">
      <c r="A14" s="33" t="s">
        <v>21</v>
      </c>
      <c r="B14" s="13"/>
      <c r="C14" s="14">
        <v>334664.52</v>
      </c>
      <c r="D14" s="53">
        <v>25.80763540190647</v>
      </c>
      <c r="E14" s="14">
        <v>323593.7</v>
      </c>
      <c r="F14" s="53">
        <v>25.666327205166905</v>
      </c>
      <c r="G14" s="14">
        <v>360914.7700000001</v>
      </c>
      <c r="H14" s="53">
        <v>21.312289229125813</v>
      </c>
      <c r="I14" s="14">
        <v>258878.38999999996</v>
      </c>
      <c r="J14" s="53">
        <v>20.036403821153577</v>
      </c>
      <c r="K14" s="14">
        <v>394632.14</v>
      </c>
      <c r="L14" s="53">
        <v>26.755669105219937</v>
      </c>
      <c r="M14" s="14">
        <v>503749.30000000005</v>
      </c>
      <c r="N14" s="53">
        <v>29.871356991531346</v>
      </c>
      <c r="O14" s="14">
        <v>547027.3900000001</v>
      </c>
      <c r="P14" s="53">
        <v>31.01862947980428</v>
      </c>
      <c r="Q14" s="14">
        <v>767897.4700000002</v>
      </c>
      <c r="R14" s="53">
        <v>40.83801537594636</v>
      </c>
      <c r="S14" s="14">
        <v>701353.4700000001</v>
      </c>
      <c r="T14" s="53">
        <f t="shared" si="0"/>
        <v>43.121359203602516</v>
      </c>
      <c r="U14" s="14">
        <v>876848.99</v>
      </c>
      <c r="V14" s="66">
        <f t="shared" si="1"/>
        <v>46.23163351536356</v>
      </c>
    </row>
    <row r="15" spans="1:22" ht="18" customHeight="1">
      <c r="A15" s="32" t="s">
        <v>22</v>
      </c>
      <c r="B15" s="11"/>
      <c r="C15" s="12">
        <v>168533.19</v>
      </c>
      <c r="D15" s="52">
        <v>12.99642734951476</v>
      </c>
      <c r="E15" s="12">
        <v>178273.95</v>
      </c>
      <c r="F15" s="52">
        <v>14.140069886581738</v>
      </c>
      <c r="G15" s="12">
        <v>192980.55000000002</v>
      </c>
      <c r="H15" s="52">
        <v>11.395646947881282</v>
      </c>
      <c r="I15" s="12">
        <v>157851.07</v>
      </c>
      <c r="J15" s="52">
        <v>12.21719503942056</v>
      </c>
      <c r="K15" s="12">
        <v>219979.34</v>
      </c>
      <c r="L15" s="52">
        <v>14.914381862117649</v>
      </c>
      <c r="M15" s="12">
        <v>190008.75</v>
      </c>
      <c r="N15" s="52">
        <v>11.267150550411943</v>
      </c>
      <c r="O15" s="12">
        <v>251597.56</v>
      </c>
      <c r="P15" s="52">
        <v>14.266582687318131</v>
      </c>
      <c r="Q15" s="12">
        <v>222017.86000000002</v>
      </c>
      <c r="R15" s="52">
        <v>11.807264816766104</v>
      </c>
      <c r="S15" s="12">
        <v>201968.12</v>
      </c>
      <c r="T15" s="52">
        <f t="shared" si="0"/>
        <v>12.417618537192517</v>
      </c>
      <c r="U15" s="12">
        <v>237307.17999999996</v>
      </c>
      <c r="V15" s="65">
        <f t="shared" si="1"/>
        <v>12.511958959232436</v>
      </c>
    </row>
    <row r="16" spans="1:22" ht="18" customHeight="1">
      <c r="A16" s="33" t="s">
        <v>23</v>
      </c>
      <c r="B16" s="13"/>
      <c r="C16" s="14">
        <v>419716.61</v>
      </c>
      <c r="D16" s="53">
        <v>32.36642247885784</v>
      </c>
      <c r="E16" s="14">
        <v>449833.33</v>
      </c>
      <c r="F16" s="53">
        <v>35.679215743600146</v>
      </c>
      <c r="G16" s="14">
        <v>725656.5735999997</v>
      </c>
      <c r="H16" s="53">
        <v>42.850567677182106</v>
      </c>
      <c r="I16" s="14">
        <v>550665.23</v>
      </c>
      <c r="J16" s="53">
        <v>42.61982206606126</v>
      </c>
      <c r="K16" s="14">
        <v>503636.3900000001</v>
      </c>
      <c r="L16" s="53">
        <v>34.14604953409903</v>
      </c>
      <c r="M16" s="14">
        <v>633255.1300000001</v>
      </c>
      <c r="N16" s="53">
        <v>37.55080166850573</v>
      </c>
      <c r="O16" s="14">
        <v>630757.6000000001</v>
      </c>
      <c r="P16" s="53">
        <v>35.76646552555731</v>
      </c>
      <c r="Q16" s="14">
        <v>519447.5699999999</v>
      </c>
      <c r="R16" s="53">
        <v>27.625052405313905</v>
      </c>
      <c r="S16" s="14">
        <v>430034.66000000003</v>
      </c>
      <c r="T16" s="53">
        <f t="shared" si="0"/>
        <v>26.4398478613916</v>
      </c>
      <c r="U16" s="14">
        <v>413732.66000000003</v>
      </c>
      <c r="V16" s="66">
        <f t="shared" si="1"/>
        <v>21.81394621946992</v>
      </c>
    </row>
    <row r="17" spans="1:22" ht="18" customHeight="1" thickBot="1">
      <c r="A17" s="43" t="s">
        <v>24</v>
      </c>
      <c r="B17" s="16"/>
      <c r="C17" s="17">
        <v>13001.84</v>
      </c>
      <c r="D17" s="60">
        <v>1.0026361511938093</v>
      </c>
      <c r="E17" s="17">
        <v>11797.41</v>
      </c>
      <c r="F17" s="60">
        <v>0.9357295436638848</v>
      </c>
      <c r="G17" s="17">
        <v>5608.05</v>
      </c>
      <c r="H17" s="59">
        <v>0.33115957989582695</v>
      </c>
      <c r="I17" s="17">
        <v>5256.82</v>
      </c>
      <c r="J17" s="59">
        <v>0.40686195682504267</v>
      </c>
      <c r="K17" s="17">
        <v>7085.82</v>
      </c>
      <c r="L17" s="59">
        <v>0.4804115935897911</v>
      </c>
      <c r="M17" s="17">
        <v>7793.85</v>
      </c>
      <c r="N17" s="59">
        <v>0.4621601969242371</v>
      </c>
      <c r="O17" s="17">
        <v>7546.99</v>
      </c>
      <c r="P17" s="59">
        <v>0.4279443603322825</v>
      </c>
      <c r="Q17" s="17">
        <v>11103.81</v>
      </c>
      <c r="R17" s="59">
        <v>0.5905183715627905</v>
      </c>
      <c r="S17" s="17">
        <v>9211.27</v>
      </c>
      <c r="T17" s="60">
        <f t="shared" si="0"/>
        <v>0.5663370887597772</v>
      </c>
      <c r="U17" s="17">
        <v>14226.810000000001</v>
      </c>
      <c r="V17" s="83">
        <f t="shared" si="1"/>
        <v>0.7501048339152555</v>
      </c>
    </row>
    <row r="18" spans="1:22" ht="18" customHeight="1" thickBot="1">
      <c r="A18" s="72" t="s">
        <v>25</v>
      </c>
      <c r="B18" s="37"/>
      <c r="C18" s="38">
        <v>1294599.1199999999</v>
      </c>
      <c r="D18" s="61">
        <v>99.83293741621895</v>
      </c>
      <c r="E18" s="38">
        <v>1257716.5899999999</v>
      </c>
      <c r="F18" s="61">
        <v>99.75770705766752</v>
      </c>
      <c r="G18" s="38">
        <v>1692702.7335999997</v>
      </c>
      <c r="H18" s="56">
        <v>99.95537239280921</v>
      </c>
      <c r="I18" s="38">
        <v>1290295.6600000001</v>
      </c>
      <c r="J18" s="61">
        <v>99.86497865828771</v>
      </c>
      <c r="K18" s="38">
        <v>1474058.55</v>
      </c>
      <c r="L18" s="61">
        <v>99.93971298313488</v>
      </c>
      <c r="M18" s="38">
        <v>1685387.5900000003</v>
      </c>
      <c r="N18" s="61">
        <v>99.94021702856296</v>
      </c>
      <c r="O18" s="38">
        <v>1762312.0700000003</v>
      </c>
      <c r="P18" s="61">
        <v>99.93010610879448</v>
      </c>
      <c r="Q18" s="38">
        <v>1878738.9500000002</v>
      </c>
      <c r="R18" s="61">
        <v>99.9143415949649</v>
      </c>
      <c r="S18" s="38">
        <f>SUM(S6:S8,S9:S17)</f>
        <v>1625622.5500000003</v>
      </c>
      <c r="T18" s="61">
        <f t="shared" si="0"/>
        <v>99.94825278047928</v>
      </c>
      <c r="U18" s="38">
        <f>SUM(U6:U8,U9:U17)</f>
        <v>1895749.5299999998</v>
      </c>
      <c r="V18" s="68">
        <f t="shared" si="1"/>
        <v>99.95289782780353</v>
      </c>
    </row>
    <row r="19" spans="4:22" ht="9" customHeight="1" thickBot="1">
      <c r="D19" s="57"/>
      <c r="F19" s="57"/>
      <c r="H19" s="57"/>
      <c r="J19" s="57"/>
      <c r="K19" s="18"/>
      <c r="L19" s="63"/>
      <c r="M19" s="18"/>
      <c r="N19" s="63"/>
      <c r="O19" s="18"/>
      <c r="P19" s="63"/>
      <c r="Q19" s="18"/>
      <c r="R19" s="63"/>
      <c r="S19" s="18"/>
      <c r="T19" s="63"/>
      <c r="V19" s="57"/>
    </row>
    <row r="20" spans="1:22" ht="18" customHeight="1">
      <c r="A20" s="39" t="s">
        <v>26</v>
      </c>
      <c r="B20" s="40"/>
      <c r="C20" s="41">
        <v>240.41</v>
      </c>
      <c r="D20" s="58">
        <v>0.018539203459549083</v>
      </c>
      <c r="E20" s="41">
        <v>223.21</v>
      </c>
      <c r="F20" s="58">
        <v>0.01770424113777649</v>
      </c>
      <c r="G20" s="41">
        <v>156.31</v>
      </c>
      <c r="H20" s="58">
        <v>0.009230223327808545</v>
      </c>
      <c r="I20" s="41">
        <v>176.52</v>
      </c>
      <c r="J20" s="58">
        <v>0.013662113714899225</v>
      </c>
      <c r="K20" s="41">
        <v>263.79200000000003</v>
      </c>
      <c r="L20" s="58">
        <v>0.01788483691319257</v>
      </c>
      <c r="M20" s="41">
        <v>35.4775</v>
      </c>
      <c r="N20" s="58">
        <v>0.002103746978243053</v>
      </c>
      <c r="O20" s="41">
        <v>114.34</v>
      </c>
      <c r="P20" s="58">
        <v>0.006483532926424068</v>
      </c>
      <c r="Q20" s="41">
        <v>59.697500000000005</v>
      </c>
      <c r="R20" s="58">
        <v>0.0031748085104454865</v>
      </c>
      <c r="S20" s="41">
        <v>32.7</v>
      </c>
      <c r="T20" s="58">
        <f>S20/$S$24*100</f>
        <v>0.0020104961424911778</v>
      </c>
      <c r="U20" s="42">
        <v>26</v>
      </c>
      <c r="V20" s="69">
        <f>U20/$U$24*100</f>
        <v>0.0013708431954736614</v>
      </c>
    </row>
    <row r="21" spans="1:22" ht="18" customHeight="1" thickBot="1">
      <c r="A21" s="34" t="s">
        <v>27</v>
      </c>
      <c r="B21" s="93"/>
      <c r="C21" s="36">
        <v>1926</v>
      </c>
      <c r="D21" s="55">
        <v>0.14852338032149887</v>
      </c>
      <c r="E21" s="36">
        <v>2831.55</v>
      </c>
      <c r="F21" s="55">
        <v>0.22458870119470917</v>
      </c>
      <c r="G21" s="36">
        <v>599.44</v>
      </c>
      <c r="H21" s="55">
        <v>0.035397383862974564</v>
      </c>
      <c r="I21" s="36">
        <v>1568.0100000000002</v>
      </c>
      <c r="J21" s="55">
        <v>0.12135922799738916</v>
      </c>
      <c r="K21" s="36">
        <v>625.4099999999999</v>
      </c>
      <c r="L21" s="55">
        <v>0.04240217995193092</v>
      </c>
      <c r="M21" s="36">
        <v>972.6999999999999</v>
      </c>
      <c r="N21" s="55">
        <v>0.05767922445879833</v>
      </c>
      <c r="O21" s="36">
        <v>1118.2700000000002</v>
      </c>
      <c r="P21" s="55">
        <v>0.06341035827909958</v>
      </c>
      <c r="Q21" s="36">
        <v>1550.98</v>
      </c>
      <c r="R21" s="55">
        <v>0.08248359652465748</v>
      </c>
      <c r="S21" s="36">
        <v>808.95</v>
      </c>
      <c r="T21" s="55">
        <f>S21/$S$24*100</f>
        <v>0.049736723378233594</v>
      </c>
      <c r="U21" s="36">
        <v>867.36</v>
      </c>
      <c r="V21" s="67">
        <f>U21/$U$24*100</f>
        <v>0.045731329001001346</v>
      </c>
    </row>
    <row r="22" spans="1:22" ht="18" customHeight="1" thickBot="1">
      <c r="A22" s="88" t="s">
        <v>28</v>
      </c>
      <c r="B22" s="89"/>
      <c r="C22" s="90">
        <v>2166.41</v>
      </c>
      <c r="D22" s="91">
        <v>0.16706258378104794</v>
      </c>
      <c r="E22" s="90">
        <v>3054.76</v>
      </c>
      <c r="F22" s="91">
        <v>0.24229294233248563</v>
      </c>
      <c r="G22" s="90">
        <v>755.75</v>
      </c>
      <c r="H22" s="91">
        <v>0.044627607190783104</v>
      </c>
      <c r="I22" s="90">
        <v>1744.5300000000002</v>
      </c>
      <c r="J22" s="91">
        <v>0.13502134171228838</v>
      </c>
      <c r="K22" s="90">
        <v>889.2019999999999</v>
      </c>
      <c r="L22" s="91">
        <v>0.06028701686512349</v>
      </c>
      <c r="M22" s="90">
        <v>1008.1774999999999</v>
      </c>
      <c r="N22" s="91">
        <v>0.05978297143704138</v>
      </c>
      <c r="O22" s="90">
        <v>1232.6100000000001</v>
      </c>
      <c r="P22" s="91">
        <v>0.06989389120552363</v>
      </c>
      <c r="Q22" s="90">
        <v>1610.6775</v>
      </c>
      <c r="R22" s="91">
        <v>0.08565840503510297</v>
      </c>
      <c r="S22" s="90">
        <f>SUM(S20:S21)</f>
        <v>841.6500000000001</v>
      </c>
      <c r="T22" s="91">
        <f>S22/$S$24*100</f>
        <v>0.05174721952072478</v>
      </c>
      <c r="U22" s="90">
        <f>SUM(U20:U21)</f>
        <v>893.36</v>
      </c>
      <c r="V22" s="92">
        <f>U22/$U$24*100</f>
        <v>0.04710217219647501</v>
      </c>
    </row>
    <row r="23" ht="6" customHeight="1" thickBot="1"/>
    <row r="24" spans="1:22" ht="25.5" customHeight="1" thickBot="1">
      <c r="A24" s="46" t="s">
        <v>29</v>
      </c>
      <c r="B24" s="47"/>
      <c r="C24" s="48">
        <v>1296765.5299999998</v>
      </c>
      <c r="D24" s="49">
        <v>100</v>
      </c>
      <c r="E24" s="48">
        <v>1260771.3499999999</v>
      </c>
      <c r="F24" s="49">
        <v>100</v>
      </c>
      <c r="G24" s="48">
        <v>1693458.4835999997</v>
      </c>
      <c r="H24" s="49">
        <v>100</v>
      </c>
      <c r="I24" s="48">
        <v>1292040.1900000002</v>
      </c>
      <c r="J24" s="49">
        <v>100</v>
      </c>
      <c r="K24" s="48">
        <v>1474947.752</v>
      </c>
      <c r="L24" s="49">
        <v>100</v>
      </c>
      <c r="M24" s="48">
        <v>1686395.7675000003</v>
      </c>
      <c r="N24" s="49">
        <v>100</v>
      </c>
      <c r="O24" s="48">
        <v>1763544.6800000004</v>
      </c>
      <c r="P24" s="49">
        <v>100</v>
      </c>
      <c r="Q24" s="48">
        <v>1880349.6275000002</v>
      </c>
      <c r="R24" s="49">
        <v>100</v>
      </c>
      <c r="S24" s="48">
        <f>SUM(S18,S22)</f>
        <v>1626464.2000000002</v>
      </c>
      <c r="T24" s="49">
        <f>S24/$S$24*100</f>
        <v>100</v>
      </c>
      <c r="U24" s="48">
        <f>SUM(U18,U22)</f>
        <v>1896642.89</v>
      </c>
      <c r="V24" s="50">
        <f>U24/$U$24*100</f>
        <v>100</v>
      </c>
    </row>
    <row r="25" spans="1:7" ht="9.75" customHeight="1">
      <c r="A25" s="19"/>
      <c r="B25" s="19"/>
      <c r="C25" s="19"/>
      <c r="D25" s="19"/>
      <c r="E25" s="19"/>
      <c r="F25" s="19"/>
      <c r="G25" s="19"/>
    </row>
    <row r="26" spans="1:7" ht="15">
      <c r="A26" s="20" t="s">
        <v>42</v>
      </c>
      <c r="B26" s="20"/>
      <c r="C26" s="21"/>
      <c r="D26" s="21"/>
      <c r="E26" s="21"/>
      <c r="F26" s="21"/>
      <c r="G26" s="21"/>
    </row>
    <row r="27" spans="1:5" ht="15">
      <c r="A27" s="20" t="s">
        <v>30</v>
      </c>
      <c r="E27" s="15"/>
    </row>
  </sheetData>
  <sheetProtection password="CB5B" sheet="1"/>
  <mergeCells count="1">
    <mergeCell ref="A4:B4"/>
  </mergeCells>
  <printOptions/>
  <pageMargins left="0.7" right="0.7" top="0.75" bottom="0.75" header="0.3" footer="0.3"/>
  <pageSetup orientation="portrait" paperSize="9"/>
  <ignoredErrors>
    <ignoredError sqref="T18:T2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T27"/>
  <sheetViews>
    <sheetView showGridLines="0" zoomScalePageLayoutView="0" workbookViewId="0" topLeftCell="A1">
      <selection activeCell="A4" sqref="A4:B4"/>
    </sheetView>
  </sheetViews>
  <sheetFormatPr defaultColWidth="9.140625" defaultRowHeight="15"/>
  <cols>
    <col min="1" max="1" width="2.00390625" style="0" customWidth="1"/>
    <col min="2" max="2" width="17.28125" style="0" customWidth="1"/>
    <col min="3" max="3" width="7.8515625" style="0" bestFit="1" customWidth="1"/>
    <col min="4" max="4" width="5.28125" style="0" customWidth="1"/>
    <col min="5" max="5" width="7.8515625" style="0" bestFit="1" customWidth="1"/>
    <col min="6" max="6" width="5.28125" style="0" customWidth="1"/>
    <col min="7" max="7" width="7.8515625" style="0" bestFit="1" customWidth="1"/>
    <col min="8" max="8" width="5.28125" style="0" customWidth="1"/>
    <col min="9" max="9" width="7.8515625" style="0" bestFit="1" customWidth="1"/>
    <col min="10" max="10" width="5.28125" style="0" customWidth="1"/>
    <col min="11" max="11" width="7.8515625" style="0" bestFit="1" customWidth="1"/>
    <col min="12" max="12" width="5.28125" style="0" customWidth="1"/>
    <col min="13" max="13" width="7.8515625" style="0" bestFit="1" customWidth="1"/>
    <col min="14" max="14" width="5.28125" style="0" customWidth="1"/>
    <col min="15" max="15" width="7.8515625" style="0" bestFit="1" customWidth="1"/>
    <col min="16" max="16" width="5.28125" style="0" customWidth="1"/>
    <col min="17" max="17" width="7.8515625" style="0" bestFit="1" customWidth="1"/>
    <col min="18" max="18" width="5.28125" style="0" customWidth="1"/>
    <col min="19" max="19" width="7.8515625" style="0" bestFit="1" customWidth="1"/>
    <col min="20" max="20" width="5.28125" style="0" customWidth="1"/>
    <col min="21" max="22" width="8.8515625" style="0" customWidth="1"/>
    <col min="23" max="23" width="4.00390625" style="0" bestFit="1" customWidth="1"/>
    <col min="24" max="24" width="10.28125" style="0" customWidth="1"/>
    <col min="25" max="25" width="3.7109375" style="0" customWidth="1"/>
    <col min="26" max="26" width="7.8515625" style="0" bestFit="1" customWidth="1"/>
    <col min="27" max="27" width="4.00390625" style="0" customWidth="1"/>
    <col min="28" max="28" width="9.57421875" style="0" bestFit="1" customWidth="1"/>
    <col min="29" max="29" width="5.140625" style="0" customWidth="1"/>
    <col min="31" max="31" width="9.00390625" style="0" bestFit="1" customWidth="1"/>
  </cols>
  <sheetData>
    <row r="1" spans="1:18" ht="18.75">
      <c r="A1" s="4" t="s">
        <v>31</v>
      </c>
      <c r="B1" s="4"/>
      <c r="C1" s="5"/>
      <c r="D1" s="5"/>
      <c r="E1" s="5"/>
      <c r="F1" s="5"/>
      <c r="G1" s="5"/>
      <c r="H1" s="5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9" ht="15">
      <c r="A2" s="7" t="s">
        <v>4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8"/>
      <c r="O2" s="8"/>
      <c r="P2" s="8"/>
      <c r="Q2" s="8"/>
      <c r="R2" s="8"/>
      <c r="S2" s="9"/>
    </row>
    <row r="3" spans="9:19" ht="16.5" thickBot="1">
      <c r="I3" s="10"/>
      <c r="J3" s="10"/>
      <c r="K3" s="10"/>
      <c r="L3" s="10"/>
      <c r="M3" s="10"/>
      <c r="N3" s="10"/>
      <c r="O3" s="10"/>
      <c r="P3" s="10"/>
      <c r="Q3" s="10"/>
      <c r="R3" s="10"/>
      <c r="S3" s="9"/>
    </row>
    <row r="4" spans="1:20" ht="25.5" customHeight="1" thickBot="1">
      <c r="A4" s="25" t="s">
        <v>5</v>
      </c>
      <c r="B4" s="26"/>
      <c r="C4" s="27" t="s">
        <v>8</v>
      </c>
      <c r="D4" s="27" t="s">
        <v>6</v>
      </c>
      <c r="E4" s="27" t="s">
        <v>9</v>
      </c>
      <c r="F4" s="27" t="s">
        <v>6</v>
      </c>
      <c r="G4" s="27" t="s">
        <v>10</v>
      </c>
      <c r="H4" s="27" t="s">
        <v>6</v>
      </c>
      <c r="I4" s="27" t="s">
        <v>32</v>
      </c>
      <c r="J4" s="27" t="s">
        <v>6</v>
      </c>
      <c r="K4" s="27" t="s">
        <v>12</v>
      </c>
      <c r="L4" s="27" t="s">
        <v>6</v>
      </c>
      <c r="M4" s="27" t="s">
        <v>35</v>
      </c>
      <c r="N4" s="27" t="s">
        <v>6</v>
      </c>
      <c r="O4" s="27" t="s">
        <v>36</v>
      </c>
      <c r="P4" s="27" t="s">
        <v>6</v>
      </c>
      <c r="Q4" s="27" t="s">
        <v>37</v>
      </c>
      <c r="R4" s="27" t="s">
        <v>6</v>
      </c>
      <c r="S4" s="27" t="s">
        <v>38</v>
      </c>
      <c r="T4" s="28" t="s">
        <v>6</v>
      </c>
    </row>
    <row r="5" ht="6" customHeight="1" thickBot="1"/>
    <row r="6" spans="1:20" ht="18" customHeight="1">
      <c r="A6" s="29" t="s">
        <v>13</v>
      </c>
      <c r="B6" s="30"/>
      <c r="C6" s="31">
        <v>0</v>
      </c>
      <c r="D6" s="62">
        <v>0</v>
      </c>
      <c r="E6" s="31">
        <v>0</v>
      </c>
      <c r="F6" s="62">
        <v>0</v>
      </c>
      <c r="G6" s="31">
        <v>0</v>
      </c>
      <c r="H6" s="62">
        <v>0</v>
      </c>
      <c r="I6" s="31">
        <v>0</v>
      </c>
      <c r="J6" s="62">
        <v>0</v>
      </c>
      <c r="K6" s="31">
        <v>0</v>
      </c>
      <c r="L6" s="62">
        <v>0</v>
      </c>
      <c r="M6" s="31">
        <v>20</v>
      </c>
      <c r="N6" s="85">
        <v>0.04181191953296086</v>
      </c>
      <c r="O6" s="31">
        <v>153</v>
      </c>
      <c r="P6" s="85">
        <v>0.4148404423337893</v>
      </c>
      <c r="Q6" s="31">
        <v>0</v>
      </c>
      <c r="R6" s="85">
        <f aca="true" t="shared" si="0" ref="R6:R18">Q6/$Q$24*100</f>
        <v>0</v>
      </c>
      <c r="S6" s="31">
        <v>471</v>
      </c>
      <c r="T6" s="64">
        <f aca="true" t="shared" si="1" ref="T6:T18">S6/$S$24*100</f>
        <v>0.668702399321246</v>
      </c>
    </row>
    <row r="7" spans="1:20" ht="18" customHeight="1">
      <c r="A7" s="32" t="s">
        <v>14</v>
      </c>
      <c r="B7" s="11"/>
      <c r="C7" s="12">
        <v>0</v>
      </c>
      <c r="D7" s="52">
        <v>0</v>
      </c>
      <c r="E7" s="12">
        <v>502</v>
      </c>
      <c r="F7" s="52">
        <v>1.9057344765209336</v>
      </c>
      <c r="G7" s="12">
        <v>435</v>
      </c>
      <c r="H7" s="52">
        <v>1.5378529239887027</v>
      </c>
      <c r="I7" s="12">
        <v>470</v>
      </c>
      <c r="J7" s="52">
        <v>1.7307670354427946</v>
      </c>
      <c r="K7" s="12">
        <v>1204</v>
      </c>
      <c r="L7" s="52">
        <v>2.716562366315349</v>
      </c>
      <c r="M7" s="12">
        <v>1382</v>
      </c>
      <c r="N7" s="74">
        <v>2.8892036397275955</v>
      </c>
      <c r="O7" s="12">
        <v>2701</v>
      </c>
      <c r="P7" s="74">
        <v>7.32342506368343</v>
      </c>
      <c r="Q7" s="12">
        <v>2882</v>
      </c>
      <c r="R7" s="74">
        <f t="shared" si="0"/>
        <v>4.657643788186781</v>
      </c>
      <c r="S7" s="12">
        <v>4214</v>
      </c>
      <c r="T7" s="65">
        <f t="shared" si="1"/>
        <v>5.982827835965457</v>
      </c>
    </row>
    <row r="8" spans="1:20" ht="18" customHeight="1">
      <c r="A8" s="33" t="s">
        <v>15</v>
      </c>
      <c r="B8" s="13"/>
      <c r="C8" s="14">
        <v>0</v>
      </c>
      <c r="D8" s="53">
        <v>0</v>
      </c>
      <c r="E8" s="14">
        <v>0</v>
      </c>
      <c r="F8" s="53">
        <v>0</v>
      </c>
      <c r="G8" s="14">
        <v>0</v>
      </c>
      <c r="H8" s="53">
        <v>0</v>
      </c>
      <c r="I8" s="14">
        <v>33</v>
      </c>
      <c r="J8" s="54">
        <v>0.121521940786409</v>
      </c>
      <c r="K8" s="14">
        <v>0</v>
      </c>
      <c r="L8" s="53">
        <v>0</v>
      </c>
      <c r="M8" s="14">
        <v>175.5</v>
      </c>
      <c r="N8" s="75">
        <v>0.36689959390173155</v>
      </c>
      <c r="O8" s="14">
        <v>0</v>
      </c>
      <c r="P8" s="76">
        <v>0</v>
      </c>
      <c r="Q8" s="14">
        <v>5.5</v>
      </c>
      <c r="R8" s="76">
        <f t="shared" si="0"/>
        <v>0.008888633183562557</v>
      </c>
      <c r="S8" s="14">
        <v>15</v>
      </c>
      <c r="T8" s="86">
        <f t="shared" si="1"/>
        <v>0.021296254755453693</v>
      </c>
    </row>
    <row r="9" spans="1:20" ht="18" customHeight="1">
      <c r="A9" s="32" t="s">
        <v>16</v>
      </c>
      <c r="B9" s="11"/>
      <c r="C9" s="12">
        <v>1068.12</v>
      </c>
      <c r="D9" s="52">
        <v>27.358790201120865</v>
      </c>
      <c r="E9" s="12">
        <v>3839.85</v>
      </c>
      <c r="F9" s="52">
        <v>14.577160417667145</v>
      </c>
      <c r="G9" s="12">
        <v>10571.39</v>
      </c>
      <c r="H9" s="52">
        <v>37.372972464655014</v>
      </c>
      <c r="I9" s="12">
        <v>7968.09</v>
      </c>
      <c r="J9" s="52">
        <v>29.342356398811443</v>
      </c>
      <c r="K9" s="12">
        <v>34263.27</v>
      </c>
      <c r="L9" s="52">
        <v>77.30756630307451</v>
      </c>
      <c r="M9" s="12">
        <v>33641</v>
      </c>
      <c r="N9" s="74">
        <v>70.32973925041681</v>
      </c>
      <c r="O9" s="12">
        <v>26075.65</v>
      </c>
      <c r="P9" s="74">
        <v>70.70087699438609</v>
      </c>
      <c r="Q9" s="12">
        <v>22246</v>
      </c>
      <c r="R9" s="74">
        <f t="shared" si="0"/>
        <v>35.95209705482412</v>
      </c>
      <c r="S9" s="12">
        <v>16766.35</v>
      </c>
      <c r="T9" s="65">
        <f t="shared" si="1"/>
        <v>23.804030727940066</v>
      </c>
    </row>
    <row r="10" spans="1:20" ht="18" customHeight="1">
      <c r="A10" s="33" t="s">
        <v>17</v>
      </c>
      <c r="B10" s="18"/>
      <c r="C10" s="14">
        <v>0</v>
      </c>
      <c r="D10" s="53">
        <v>0</v>
      </c>
      <c r="E10" s="14">
        <v>5202.7</v>
      </c>
      <c r="F10" s="53">
        <v>19.75092581871606</v>
      </c>
      <c r="G10" s="14">
        <v>5915.6</v>
      </c>
      <c r="H10" s="53">
        <v>20.913385648615105</v>
      </c>
      <c r="I10" s="14">
        <v>6790</v>
      </c>
      <c r="J10" s="53">
        <v>25.00405993756718</v>
      </c>
      <c r="K10" s="14">
        <v>4886.95</v>
      </c>
      <c r="L10" s="53">
        <v>11.02633260470498</v>
      </c>
      <c r="M10" s="14">
        <v>2532.75</v>
      </c>
      <c r="N10" s="76">
        <v>5.29495695985533</v>
      </c>
      <c r="O10" s="14">
        <v>7632.5</v>
      </c>
      <c r="P10" s="76">
        <v>20.69457304648789</v>
      </c>
      <c r="Q10" s="14">
        <v>4339.15</v>
      </c>
      <c r="R10" s="76">
        <f t="shared" si="0"/>
        <v>7.012565941537358</v>
      </c>
      <c r="S10" s="14">
        <v>7214.8</v>
      </c>
      <c r="T10" s="66">
        <f t="shared" si="1"/>
        <v>10.243214587309819</v>
      </c>
    </row>
    <row r="11" spans="1:20" ht="18" customHeight="1">
      <c r="A11" s="32" t="s">
        <v>18</v>
      </c>
      <c r="B11" s="11"/>
      <c r="C11" s="12">
        <v>14.5</v>
      </c>
      <c r="D11" s="73">
        <v>0.3714025183652142</v>
      </c>
      <c r="E11" s="12">
        <v>1000</v>
      </c>
      <c r="F11" s="52">
        <v>3.796283817770784</v>
      </c>
      <c r="G11" s="12">
        <v>1214.7</v>
      </c>
      <c r="H11" s="52">
        <v>4.294321716710522</v>
      </c>
      <c r="I11" s="12">
        <v>0</v>
      </c>
      <c r="J11" s="52">
        <v>0</v>
      </c>
      <c r="K11" s="12">
        <v>0</v>
      </c>
      <c r="L11" s="52">
        <v>0</v>
      </c>
      <c r="M11" s="12">
        <v>0</v>
      </c>
      <c r="N11" s="74">
        <v>0</v>
      </c>
      <c r="O11" s="12">
        <v>0</v>
      </c>
      <c r="P11" s="74">
        <v>0</v>
      </c>
      <c r="Q11" s="12">
        <v>0</v>
      </c>
      <c r="R11" s="74">
        <f t="shared" si="0"/>
        <v>0</v>
      </c>
      <c r="S11" s="12">
        <v>11635.5</v>
      </c>
      <c r="T11" s="65">
        <f t="shared" si="1"/>
        <v>16.51950481380543</v>
      </c>
    </row>
    <row r="12" spans="1:20" ht="18" customHeight="1">
      <c r="A12" s="33" t="s">
        <v>19</v>
      </c>
      <c r="B12" s="18"/>
      <c r="C12" s="14">
        <v>500</v>
      </c>
      <c r="D12" s="53">
        <v>12.806983391903938</v>
      </c>
      <c r="E12" s="14">
        <v>0</v>
      </c>
      <c r="F12" s="53">
        <v>0</v>
      </c>
      <c r="G12" s="14">
        <v>0</v>
      </c>
      <c r="H12" s="53">
        <v>0</v>
      </c>
      <c r="I12" s="14">
        <v>0</v>
      </c>
      <c r="J12" s="53">
        <v>0</v>
      </c>
      <c r="K12" s="14">
        <v>0</v>
      </c>
      <c r="L12" s="53">
        <v>0</v>
      </c>
      <c r="M12" s="14">
        <v>0</v>
      </c>
      <c r="N12" s="76">
        <v>0</v>
      </c>
      <c r="O12" s="14">
        <v>20</v>
      </c>
      <c r="P12" s="75">
        <v>0.05422750880180252</v>
      </c>
      <c r="Q12" s="14">
        <v>0</v>
      </c>
      <c r="R12" s="75">
        <f t="shared" si="0"/>
        <v>0</v>
      </c>
      <c r="S12" s="14">
        <v>0</v>
      </c>
      <c r="T12" s="66">
        <f t="shared" si="1"/>
        <v>0</v>
      </c>
    </row>
    <row r="13" spans="1:20" ht="18" customHeight="1">
      <c r="A13" s="32" t="s">
        <v>20</v>
      </c>
      <c r="B13" s="11"/>
      <c r="C13" s="12">
        <v>813</v>
      </c>
      <c r="D13" s="52">
        <v>20.8241549952358</v>
      </c>
      <c r="E13" s="12">
        <v>6637</v>
      </c>
      <c r="F13" s="52">
        <v>25.195935698544698</v>
      </c>
      <c r="G13" s="12">
        <v>6470</v>
      </c>
      <c r="H13" s="52">
        <v>22.873352685533117</v>
      </c>
      <c r="I13" s="12">
        <v>5584</v>
      </c>
      <c r="J13" s="52">
        <v>20.562985374282054</v>
      </c>
      <c r="K13" s="12">
        <v>3030</v>
      </c>
      <c r="L13" s="52">
        <v>6.836531536491286</v>
      </c>
      <c r="M13" s="12">
        <v>4141</v>
      </c>
      <c r="N13" s="74">
        <v>8.657157939299545</v>
      </c>
      <c r="O13" s="12">
        <v>159.5</v>
      </c>
      <c r="P13" s="79">
        <v>0.4324643826943751</v>
      </c>
      <c r="Q13" s="12">
        <v>941</v>
      </c>
      <c r="R13" s="79">
        <f t="shared" si="0"/>
        <v>1.5207643319513395</v>
      </c>
      <c r="S13" s="12">
        <v>7332</v>
      </c>
      <c r="T13" s="65">
        <f t="shared" si="1"/>
        <v>10.409609324465764</v>
      </c>
    </row>
    <row r="14" spans="1:20" ht="18" customHeight="1">
      <c r="A14" s="33" t="s">
        <v>21</v>
      </c>
      <c r="B14" s="13"/>
      <c r="C14" s="14">
        <v>0</v>
      </c>
      <c r="D14" s="53">
        <v>0</v>
      </c>
      <c r="E14" s="14">
        <v>2263</v>
      </c>
      <c r="F14" s="53">
        <v>8.590990279615285</v>
      </c>
      <c r="G14" s="14">
        <v>752</v>
      </c>
      <c r="H14" s="53">
        <v>2.6585411467574813</v>
      </c>
      <c r="I14" s="14">
        <v>1658</v>
      </c>
      <c r="J14" s="53">
        <v>6.105556903753518</v>
      </c>
      <c r="K14" s="14">
        <v>756.5</v>
      </c>
      <c r="L14" s="53">
        <v>1.7068766030876759</v>
      </c>
      <c r="M14" s="14">
        <v>1191</v>
      </c>
      <c r="N14" s="76">
        <v>2.489899808187819</v>
      </c>
      <c r="O14" s="14">
        <v>62</v>
      </c>
      <c r="P14" s="75">
        <v>0.16810527728558783</v>
      </c>
      <c r="Q14" s="14">
        <v>3986.08</v>
      </c>
      <c r="R14" s="75">
        <f t="shared" si="0"/>
        <v>6.441964174606371</v>
      </c>
      <c r="S14" s="14">
        <v>7099.3099999999995</v>
      </c>
      <c r="T14" s="66">
        <f t="shared" si="1"/>
        <v>10.079247623195995</v>
      </c>
    </row>
    <row r="15" spans="1:20" ht="18" customHeight="1">
      <c r="A15" s="32" t="s">
        <v>22</v>
      </c>
      <c r="B15" s="11"/>
      <c r="C15" s="12">
        <v>507</v>
      </c>
      <c r="D15" s="52">
        <v>12.986281159390591</v>
      </c>
      <c r="E15" s="12">
        <v>5510</v>
      </c>
      <c r="F15" s="52">
        <v>20.91752383591702</v>
      </c>
      <c r="G15" s="12">
        <v>2368</v>
      </c>
      <c r="H15" s="52">
        <v>8.371576377023558</v>
      </c>
      <c r="I15" s="12">
        <v>4500</v>
      </c>
      <c r="J15" s="52">
        <v>16.571173743601225</v>
      </c>
      <c r="K15" s="12">
        <v>30</v>
      </c>
      <c r="L15" s="73">
        <v>0.06768843105436917</v>
      </c>
      <c r="M15" s="12">
        <v>4690</v>
      </c>
      <c r="N15" s="74">
        <v>9.804895130479322</v>
      </c>
      <c r="O15" s="12">
        <v>0</v>
      </c>
      <c r="P15" s="74">
        <v>0</v>
      </c>
      <c r="Q15" s="12">
        <v>0</v>
      </c>
      <c r="R15" s="74">
        <f t="shared" si="0"/>
        <v>0</v>
      </c>
      <c r="S15" s="12">
        <v>3444</v>
      </c>
      <c r="T15" s="65">
        <f t="shared" si="1"/>
        <v>4.8896200918521675</v>
      </c>
    </row>
    <row r="16" spans="1:20" ht="18" customHeight="1">
      <c r="A16" s="33" t="s">
        <v>23</v>
      </c>
      <c r="B16" s="13"/>
      <c r="C16" s="14">
        <v>995</v>
      </c>
      <c r="D16" s="53">
        <v>25.485896949888836</v>
      </c>
      <c r="E16" s="14">
        <v>1387</v>
      </c>
      <c r="F16" s="53">
        <v>5.265445655248078</v>
      </c>
      <c r="G16" s="14">
        <v>559.5</v>
      </c>
      <c r="H16" s="53">
        <v>1.9779970367165038</v>
      </c>
      <c r="I16" s="14">
        <v>152.5</v>
      </c>
      <c r="J16" s="53">
        <v>0.5615786657553749</v>
      </c>
      <c r="K16" s="14">
        <v>150</v>
      </c>
      <c r="L16" s="54">
        <v>0.3384421552718458</v>
      </c>
      <c r="M16" s="14">
        <v>60</v>
      </c>
      <c r="N16" s="75">
        <v>0.1254357585988826</v>
      </c>
      <c r="O16" s="14">
        <v>78</v>
      </c>
      <c r="P16" s="75">
        <v>0.21148728432702985</v>
      </c>
      <c r="Q16" s="14">
        <v>27427.549999999996</v>
      </c>
      <c r="R16" s="75">
        <f t="shared" si="0"/>
        <v>44.326078377058394</v>
      </c>
      <c r="S16" s="14">
        <v>12115.96</v>
      </c>
      <c r="T16" s="66">
        <f t="shared" si="1"/>
        <v>17.201638051125776</v>
      </c>
    </row>
    <row r="17" spans="1:20" ht="18" customHeight="1" thickBot="1">
      <c r="A17" s="43" t="s">
        <v>24</v>
      </c>
      <c r="B17" s="16"/>
      <c r="C17" s="17">
        <v>0</v>
      </c>
      <c r="D17" s="60">
        <v>0</v>
      </c>
      <c r="E17" s="17">
        <v>0</v>
      </c>
      <c r="F17" s="60">
        <v>0</v>
      </c>
      <c r="G17" s="17">
        <v>0</v>
      </c>
      <c r="H17" s="60">
        <v>0</v>
      </c>
      <c r="I17" s="17">
        <v>0</v>
      </c>
      <c r="J17" s="60">
        <v>0</v>
      </c>
      <c r="K17" s="17">
        <v>0</v>
      </c>
      <c r="L17" s="60">
        <v>0</v>
      </c>
      <c r="M17" s="17">
        <v>0</v>
      </c>
      <c r="N17" s="77">
        <v>0</v>
      </c>
      <c r="O17" s="17">
        <v>0</v>
      </c>
      <c r="P17" s="77">
        <v>0</v>
      </c>
      <c r="Q17" s="17">
        <v>49.5</v>
      </c>
      <c r="R17" s="77">
        <f t="shared" si="0"/>
        <v>0.07999769865206302</v>
      </c>
      <c r="S17" s="17">
        <v>127</v>
      </c>
      <c r="T17" s="70">
        <f t="shared" si="1"/>
        <v>0.18030829026284126</v>
      </c>
    </row>
    <row r="18" spans="1:20" ht="18" customHeight="1" thickBot="1">
      <c r="A18" s="72" t="s">
        <v>25</v>
      </c>
      <c r="B18" s="37"/>
      <c r="C18" s="38">
        <v>3897.62</v>
      </c>
      <c r="D18" s="61">
        <v>99.83350921590525</v>
      </c>
      <c r="E18" s="38">
        <v>26341.55</v>
      </c>
      <c r="F18" s="56">
        <v>100</v>
      </c>
      <c r="G18" s="38">
        <v>28286.19</v>
      </c>
      <c r="H18" s="56">
        <v>100</v>
      </c>
      <c r="I18" s="38">
        <v>27155.59</v>
      </c>
      <c r="J18" s="56">
        <v>100</v>
      </c>
      <c r="K18" s="38">
        <v>44320.719999999994</v>
      </c>
      <c r="L18" s="56">
        <v>100</v>
      </c>
      <c r="M18" s="38">
        <v>47833.25</v>
      </c>
      <c r="N18" s="84">
        <v>100</v>
      </c>
      <c r="O18" s="38">
        <v>36881.65</v>
      </c>
      <c r="P18" s="84">
        <v>100</v>
      </c>
      <c r="Q18" s="38">
        <f>SUM(Q6:Q8,Q9:Q17)</f>
        <v>61876.78</v>
      </c>
      <c r="R18" s="84">
        <f t="shared" si="0"/>
        <v>100</v>
      </c>
      <c r="S18" s="38">
        <f>SUM(S9:S17,S6:S8)</f>
        <v>70434.91999999998</v>
      </c>
      <c r="T18" s="68">
        <f t="shared" si="1"/>
        <v>100</v>
      </c>
    </row>
    <row r="19" spans="4:20" ht="9" customHeight="1" thickBot="1">
      <c r="D19" s="57"/>
      <c r="F19" s="57"/>
      <c r="H19" s="57"/>
      <c r="I19" s="18"/>
      <c r="J19" s="63"/>
      <c r="K19" s="18"/>
      <c r="L19" s="63"/>
      <c r="M19" s="18"/>
      <c r="N19" s="78"/>
      <c r="O19" s="18"/>
      <c r="P19" s="78"/>
      <c r="Q19" s="18"/>
      <c r="R19" s="78"/>
      <c r="T19" s="57"/>
    </row>
    <row r="20" spans="1:20" ht="18" customHeight="1">
      <c r="A20" s="39" t="s">
        <v>26</v>
      </c>
      <c r="B20" s="40"/>
      <c r="C20" s="41">
        <v>0</v>
      </c>
      <c r="D20" s="80">
        <v>0</v>
      </c>
      <c r="E20" s="41">
        <v>0</v>
      </c>
      <c r="F20" s="80">
        <v>0</v>
      </c>
      <c r="G20" s="41">
        <v>0</v>
      </c>
      <c r="H20" s="80">
        <v>0</v>
      </c>
      <c r="I20" s="41">
        <v>0</v>
      </c>
      <c r="J20" s="80">
        <v>0</v>
      </c>
      <c r="K20" s="41">
        <v>0</v>
      </c>
      <c r="L20" s="80">
        <v>0</v>
      </c>
      <c r="M20" s="41">
        <v>0</v>
      </c>
      <c r="N20" s="81">
        <v>0</v>
      </c>
      <c r="O20" s="41">
        <v>0</v>
      </c>
      <c r="P20" s="81">
        <v>0</v>
      </c>
      <c r="Q20" s="41">
        <v>0</v>
      </c>
      <c r="R20" s="81">
        <f>Q20/$Q$24*100</f>
        <v>0</v>
      </c>
      <c r="S20" s="41">
        <v>0</v>
      </c>
      <c r="T20" s="82">
        <f>S20/$S$24*100</f>
        <v>0</v>
      </c>
    </row>
    <row r="21" spans="1:20" ht="18" customHeight="1" thickBot="1">
      <c r="A21" s="43" t="s">
        <v>27</v>
      </c>
      <c r="B21" s="44"/>
      <c r="C21" s="17">
        <v>6.5</v>
      </c>
      <c r="D21" s="59">
        <v>0.16649078409475118</v>
      </c>
      <c r="E21" s="17">
        <v>0</v>
      </c>
      <c r="F21" s="60">
        <v>0</v>
      </c>
      <c r="G21" s="17">
        <v>0</v>
      </c>
      <c r="H21" s="60">
        <v>0</v>
      </c>
      <c r="I21" s="17">
        <v>0</v>
      </c>
      <c r="J21" s="60">
        <v>0</v>
      </c>
      <c r="K21" s="17">
        <v>0</v>
      </c>
      <c r="L21" s="60">
        <v>0</v>
      </c>
      <c r="M21" s="17">
        <v>0</v>
      </c>
      <c r="N21" s="77">
        <v>0</v>
      </c>
      <c r="O21" s="17">
        <v>0</v>
      </c>
      <c r="P21" s="77">
        <v>0</v>
      </c>
      <c r="Q21" s="17">
        <v>0</v>
      </c>
      <c r="R21" s="77">
        <f>Q21/$Q$24*100</f>
        <v>0</v>
      </c>
      <c r="S21" s="17">
        <v>0</v>
      </c>
      <c r="T21" s="83">
        <f>S21/$S$24*100</f>
        <v>0</v>
      </c>
    </row>
    <row r="22" spans="1:20" ht="18" customHeight="1" thickBot="1">
      <c r="A22" s="72" t="s">
        <v>28</v>
      </c>
      <c r="B22" s="45"/>
      <c r="C22" s="38">
        <v>6.5</v>
      </c>
      <c r="D22" s="61">
        <v>0.16649078409475118</v>
      </c>
      <c r="E22" s="38">
        <v>0</v>
      </c>
      <c r="F22" s="56">
        <v>0</v>
      </c>
      <c r="G22" s="38">
        <v>0</v>
      </c>
      <c r="H22" s="56">
        <v>0</v>
      </c>
      <c r="I22" s="38">
        <v>0</v>
      </c>
      <c r="J22" s="56">
        <v>0</v>
      </c>
      <c r="K22" s="38">
        <v>0</v>
      </c>
      <c r="L22" s="56">
        <v>0</v>
      </c>
      <c r="M22" s="38">
        <v>0</v>
      </c>
      <c r="N22" s="84">
        <v>0</v>
      </c>
      <c r="O22" s="38">
        <v>0</v>
      </c>
      <c r="P22" s="84">
        <v>0</v>
      </c>
      <c r="Q22" s="38">
        <v>0</v>
      </c>
      <c r="R22" s="84">
        <f>Q22/$Q$24*100</f>
        <v>0</v>
      </c>
      <c r="S22" s="38">
        <v>0</v>
      </c>
      <c r="T22" s="68">
        <f>S22/$S$24*100</f>
        <v>0</v>
      </c>
    </row>
    <row r="23" ht="6" customHeight="1" thickBot="1"/>
    <row r="24" spans="1:20" ht="25.5" customHeight="1" thickBot="1">
      <c r="A24" s="46" t="s">
        <v>29</v>
      </c>
      <c r="B24" s="47"/>
      <c r="C24" s="48">
        <v>3904.12</v>
      </c>
      <c r="D24" s="49">
        <v>100</v>
      </c>
      <c r="E24" s="48">
        <v>26341.55</v>
      </c>
      <c r="F24" s="49">
        <v>100</v>
      </c>
      <c r="G24" s="48">
        <v>28286.19</v>
      </c>
      <c r="H24" s="49">
        <v>100</v>
      </c>
      <c r="I24" s="48">
        <v>27155.59</v>
      </c>
      <c r="J24" s="49">
        <v>100</v>
      </c>
      <c r="K24" s="48">
        <v>44320.719999999994</v>
      </c>
      <c r="L24" s="49">
        <v>100</v>
      </c>
      <c r="M24" s="48">
        <v>47833.25</v>
      </c>
      <c r="N24" s="49">
        <v>100</v>
      </c>
      <c r="O24" s="48">
        <v>36881.65</v>
      </c>
      <c r="P24" s="49">
        <v>100</v>
      </c>
      <c r="Q24" s="48">
        <f>SUM(Q18,Q22)</f>
        <v>61876.78</v>
      </c>
      <c r="R24" s="49">
        <f>Q24/$Q$24*100</f>
        <v>100</v>
      </c>
      <c r="S24" s="48">
        <f>SUM(S18,S22)</f>
        <v>70434.91999999998</v>
      </c>
      <c r="T24" s="50">
        <f>S24/$S$24*100</f>
        <v>100</v>
      </c>
    </row>
    <row r="25" spans="1:18" ht="8.2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ht="15">
      <c r="A26" s="20" t="s">
        <v>30</v>
      </c>
      <c r="B26" s="20"/>
      <c r="C26" s="20"/>
      <c r="D26" s="20"/>
      <c r="E26" s="20"/>
      <c r="F26" s="20"/>
      <c r="G26" s="20"/>
      <c r="H26" s="20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ht="15">
      <c r="I27" s="15"/>
    </row>
  </sheetData>
  <sheetProtection password="CB5B" sheet="1"/>
  <mergeCells count="1">
    <mergeCell ref="A4:B4"/>
  </mergeCells>
  <printOptions/>
  <pageMargins left="0.7" right="0.7" top="0.75" bottom="0.75" header="0.3" footer="0.3"/>
  <pageSetup orientation="portrait" paperSize="9"/>
  <ignoredErrors>
    <ignoredError sqref="R2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V27"/>
  <sheetViews>
    <sheetView showGridLines="0" zoomScalePageLayoutView="0" workbookViewId="0" topLeftCell="A1">
      <selection activeCell="A4" sqref="A4:B4"/>
    </sheetView>
  </sheetViews>
  <sheetFormatPr defaultColWidth="9.140625" defaultRowHeight="15"/>
  <cols>
    <col min="1" max="1" width="2.00390625" style="0" customWidth="1"/>
    <col min="2" max="2" width="17.28125" style="0" customWidth="1"/>
    <col min="3" max="3" width="9.00390625" style="0" customWidth="1"/>
    <col min="4" max="4" width="5.28125" style="0" customWidth="1"/>
    <col min="5" max="5" width="8.8515625" style="0" customWidth="1"/>
    <col min="6" max="6" width="5.28125" style="0" customWidth="1"/>
    <col min="7" max="7" width="8.8515625" style="0" customWidth="1"/>
    <col min="8" max="8" width="5.28125" style="0" customWidth="1"/>
    <col min="9" max="9" width="9.140625" style="0" customWidth="1"/>
    <col min="10" max="10" width="5.28125" style="0" customWidth="1"/>
    <col min="11" max="11" width="9.00390625" style="0" customWidth="1"/>
    <col min="12" max="12" width="5.28125" style="0" customWidth="1"/>
    <col min="13" max="13" width="8.8515625" style="0" customWidth="1"/>
    <col min="14" max="14" width="5.28125" style="0" customWidth="1"/>
    <col min="15" max="15" width="8.8515625" style="0" customWidth="1"/>
    <col min="16" max="16" width="5.28125" style="0" customWidth="1"/>
    <col min="17" max="17" width="9.140625" style="0" bestFit="1" customWidth="1"/>
    <col min="18" max="18" width="5.28125" style="0" customWidth="1"/>
    <col min="19" max="19" width="9.140625" style="0" bestFit="1" customWidth="1"/>
    <col min="20" max="20" width="5.28125" style="0" customWidth="1"/>
    <col min="21" max="21" width="9.140625" style="0" customWidth="1"/>
    <col min="22" max="22" width="5.28125" style="0" customWidth="1"/>
    <col min="23" max="24" width="9.140625" style="0" customWidth="1"/>
    <col min="25" max="25" width="5.28125" style="0" customWidth="1"/>
    <col min="26" max="26" width="11.28125" style="0" customWidth="1"/>
    <col min="27" max="27" width="5.28125" style="0" customWidth="1"/>
  </cols>
  <sheetData>
    <row r="1" spans="1:7" ht="18">
      <c r="A1" s="4" t="s">
        <v>33</v>
      </c>
      <c r="B1" s="4"/>
      <c r="C1" s="6"/>
      <c r="D1" s="6"/>
      <c r="E1" s="6"/>
      <c r="F1" s="6"/>
      <c r="G1" s="6"/>
    </row>
    <row r="2" spans="1:9" ht="15">
      <c r="A2" s="7" t="s">
        <v>4</v>
      </c>
      <c r="B2" s="7"/>
      <c r="C2" s="8"/>
      <c r="D2" s="8"/>
      <c r="E2" s="8"/>
      <c r="F2" s="8"/>
      <c r="G2" s="8"/>
      <c r="H2" s="9"/>
      <c r="I2" s="9"/>
    </row>
    <row r="3" spans="3:9" ht="16.5" thickBot="1">
      <c r="C3" s="10"/>
      <c r="D3" s="10"/>
      <c r="E3" s="10"/>
      <c r="F3" s="10"/>
      <c r="G3" s="10"/>
      <c r="H3" s="9"/>
      <c r="I3" s="9"/>
    </row>
    <row r="4" spans="1:22" ht="25.5" customHeight="1" thickBot="1">
      <c r="A4" s="25" t="s">
        <v>5</v>
      </c>
      <c r="B4" s="26"/>
      <c r="C4" s="27" t="s">
        <v>7</v>
      </c>
      <c r="D4" s="27" t="s">
        <v>6</v>
      </c>
      <c r="E4" s="27" t="s">
        <v>8</v>
      </c>
      <c r="F4" s="27" t="s">
        <v>6</v>
      </c>
      <c r="G4" s="27" t="s">
        <v>9</v>
      </c>
      <c r="H4" s="27" t="s">
        <v>6</v>
      </c>
      <c r="I4" s="27" t="s">
        <v>10</v>
      </c>
      <c r="J4" s="27" t="s">
        <v>6</v>
      </c>
      <c r="K4" s="27" t="s">
        <v>32</v>
      </c>
      <c r="L4" s="27" t="s">
        <v>6</v>
      </c>
      <c r="M4" s="27" t="s">
        <v>12</v>
      </c>
      <c r="N4" s="27" t="s">
        <v>6</v>
      </c>
      <c r="O4" s="27" t="s">
        <v>35</v>
      </c>
      <c r="P4" s="27" t="s">
        <v>6</v>
      </c>
      <c r="Q4" s="27" t="s">
        <v>36</v>
      </c>
      <c r="R4" s="27" t="s">
        <v>6</v>
      </c>
      <c r="S4" s="27" t="s">
        <v>37</v>
      </c>
      <c r="T4" s="27" t="s">
        <v>6</v>
      </c>
      <c r="U4" s="27" t="s">
        <v>38</v>
      </c>
      <c r="V4" s="28" t="s">
        <v>6</v>
      </c>
    </row>
    <row r="5" ht="6" customHeight="1" thickBot="1"/>
    <row r="6" spans="1:22" ht="18" customHeight="1">
      <c r="A6" s="29" t="s">
        <v>13</v>
      </c>
      <c r="B6" s="30"/>
      <c r="C6" s="31">
        <v>3338.51</v>
      </c>
      <c r="D6" s="51">
        <v>0.23592337890224915</v>
      </c>
      <c r="E6" s="31">
        <v>4245.77</v>
      </c>
      <c r="F6" s="51">
        <v>0.2636044067706617</v>
      </c>
      <c r="G6" s="31">
        <v>6422.79</v>
      </c>
      <c r="H6" s="51">
        <v>0.30655649764449727</v>
      </c>
      <c r="I6" s="31">
        <v>15766.77</v>
      </c>
      <c r="J6" s="62">
        <v>1.0570653385257385</v>
      </c>
      <c r="K6" s="31">
        <v>4267.78</v>
      </c>
      <c r="L6" s="51">
        <v>0.211641094663357</v>
      </c>
      <c r="M6" s="31">
        <v>5952.99</v>
      </c>
      <c r="N6" s="51">
        <v>0.4082912023488133</v>
      </c>
      <c r="O6" s="31">
        <v>4571.049999999999</v>
      </c>
      <c r="P6" s="51">
        <v>0.3311128971003281</v>
      </c>
      <c r="Q6" s="31">
        <v>5636.769999999999</v>
      </c>
      <c r="R6" s="51">
        <v>0.38265421934544536</v>
      </c>
      <c r="S6" s="31">
        <v>6896.1900000000005</v>
      </c>
      <c r="T6" s="62">
        <f aca="true" t="shared" si="0" ref="T6:T18">S6/$S$24*100</f>
        <v>0.6512475097504534</v>
      </c>
      <c r="U6" s="31">
        <v>13624.18</v>
      </c>
      <c r="V6" s="64">
        <f aca="true" t="shared" si="1" ref="V6:V18">U6/$U$24*100</f>
        <v>1.2040132490610604</v>
      </c>
    </row>
    <row r="7" spans="1:22" ht="18" customHeight="1">
      <c r="A7" s="32" t="s">
        <v>14</v>
      </c>
      <c r="B7" s="11"/>
      <c r="C7" s="12">
        <v>70483.045</v>
      </c>
      <c r="D7" s="52">
        <v>4.980844188491056</v>
      </c>
      <c r="E7" s="12">
        <v>69573.53</v>
      </c>
      <c r="F7" s="52">
        <v>4.319567264027687</v>
      </c>
      <c r="G7" s="12">
        <v>80062.60000000002</v>
      </c>
      <c r="H7" s="52">
        <v>3.8213471479391874</v>
      </c>
      <c r="I7" s="12">
        <v>72834.53</v>
      </c>
      <c r="J7" s="52">
        <v>4.883109039506066</v>
      </c>
      <c r="K7" s="12">
        <v>76322.92000000001</v>
      </c>
      <c r="L7" s="52">
        <v>3.784887303634168</v>
      </c>
      <c r="M7" s="12">
        <v>75741.06000000001</v>
      </c>
      <c r="N7" s="52">
        <v>5.194769091594915</v>
      </c>
      <c r="O7" s="12">
        <v>80529.45</v>
      </c>
      <c r="P7" s="52">
        <v>5.833307334506518</v>
      </c>
      <c r="Q7" s="12">
        <v>82857.985</v>
      </c>
      <c r="R7" s="52">
        <v>5.624845002849438</v>
      </c>
      <c r="S7" s="12">
        <v>56383.100000000006</v>
      </c>
      <c r="T7" s="52">
        <f t="shared" si="0"/>
        <v>5.324585527227468</v>
      </c>
      <c r="U7" s="12">
        <v>60916.32999999999</v>
      </c>
      <c r="V7" s="65">
        <f t="shared" si="1"/>
        <v>5.383374882317741</v>
      </c>
    </row>
    <row r="8" spans="1:22" ht="18" customHeight="1">
      <c r="A8" s="33" t="s">
        <v>15</v>
      </c>
      <c r="B8" s="13"/>
      <c r="C8" s="14">
        <v>109165.41500000001</v>
      </c>
      <c r="D8" s="53">
        <v>7.714421573116832</v>
      </c>
      <c r="E8" s="14">
        <v>138605.02</v>
      </c>
      <c r="F8" s="53">
        <v>8.605481237216264</v>
      </c>
      <c r="G8" s="14">
        <v>277965.22</v>
      </c>
      <c r="H8" s="53">
        <v>13.267138472561326</v>
      </c>
      <c r="I8" s="14">
        <v>252173.94</v>
      </c>
      <c r="J8" s="53">
        <v>16.906717815600103</v>
      </c>
      <c r="K8" s="14">
        <v>230372.59000000003</v>
      </c>
      <c r="L8" s="53">
        <v>11.424278460471896</v>
      </c>
      <c r="M8" s="14">
        <v>259045.24999999994</v>
      </c>
      <c r="N8" s="53">
        <v>17.766852721951302</v>
      </c>
      <c r="O8" s="14">
        <v>165938.56</v>
      </c>
      <c r="P8" s="53">
        <v>12.02008233168673</v>
      </c>
      <c r="Q8" s="14">
        <v>180894.95</v>
      </c>
      <c r="R8" s="53">
        <v>12.280120685389575</v>
      </c>
      <c r="S8" s="14">
        <v>64785.979999999996</v>
      </c>
      <c r="T8" s="53">
        <f t="shared" si="0"/>
        <v>6.118118575871992</v>
      </c>
      <c r="U8" s="14">
        <v>69776.71</v>
      </c>
      <c r="V8" s="66">
        <f t="shared" si="1"/>
        <v>6.1663955787351155</v>
      </c>
    </row>
    <row r="9" spans="1:22" ht="18" customHeight="1">
      <c r="A9" s="32" t="s">
        <v>16</v>
      </c>
      <c r="B9" s="11"/>
      <c r="C9" s="12">
        <v>101063.73</v>
      </c>
      <c r="D9" s="52">
        <v>7.141897632795649</v>
      </c>
      <c r="E9" s="12">
        <v>112040.56000000003</v>
      </c>
      <c r="F9" s="52">
        <v>6.956190597477661</v>
      </c>
      <c r="G9" s="12">
        <v>162285.82999999993</v>
      </c>
      <c r="H9" s="52">
        <v>7.745820066066346</v>
      </c>
      <c r="I9" s="12">
        <v>162384.8</v>
      </c>
      <c r="J9" s="52">
        <v>10.886906042482659</v>
      </c>
      <c r="K9" s="12">
        <v>179523.77999999997</v>
      </c>
      <c r="L9" s="52">
        <v>8.902663519980804</v>
      </c>
      <c r="M9" s="12">
        <v>120649.32</v>
      </c>
      <c r="N9" s="52">
        <v>8.274842713555158</v>
      </c>
      <c r="O9" s="12">
        <v>102816.90000000001</v>
      </c>
      <c r="P9" s="52">
        <v>7.447742122679632</v>
      </c>
      <c r="Q9" s="12">
        <v>114828.76000000002</v>
      </c>
      <c r="R9" s="52">
        <v>7.795192905902764</v>
      </c>
      <c r="S9" s="12">
        <v>68766.88</v>
      </c>
      <c r="T9" s="52">
        <f t="shared" si="0"/>
        <v>6.494058219583315</v>
      </c>
      <c r="U9" s="12">
        <v>94554.59</v>
      </c>
      <c r="V9" s="65">
        <f t="shared" si="1"/>
        <v>8.356097696854889</v>
      </c>
    </row>
    <row r="10" spans="1:22" ht="18" customHeight="1">
      <c r="A10" s="33" t="s">
        <v>17</v>
      </c>
      <c r="B10" s="18"/>
      <c r="C10" s="14">
        <v>31067.21</v>
      </c>
      <c r="D10" s="53">
        <v>2.1954348365785163</v>
      </c>
      <c r="E10" s="14">
        <v>52932.270000000004</v>
      </c>
      <c r="F10" s="53">
        <v>3.2863719966871714</v>
      </c>
      <c r="G10" s="14">
        <v>79009.41</v>
      </c>
      <c r="H10" s="53">
        <v>3.771078925289184</v>
      </c>
      <c r="I10" s="14">
        <v>63738.88000000001</v>
      </c>
      <c r="J10" s="53">
        <v>4.273301428539354</v>
      </c>
      <c r="K10" s="14">
        <v>91069.26999999999</v>
      </c>
      <c r="L10" s="53">
        <v>4.51616531147173</v>
      </c>
      <c r="M10" s="14">
        <v>73872.70000000001</v>
      </c>
      <c r="N10" s="53">
        <v>5.066625931465227</v>
      </c>
      <c r="O10" s="14">
        <v>46552.58</v>
      </c>
      <c r="P10" s="53">
        <v>3.372126673585893</v>
      </c>
      <c r="Q10" s="14">
        <v>63349.33000000001</v>
      </c>
      <c r="R10" s="53">
        <v>4.300492732044595</v>
      </c>
      <c r="S10" s="14">
        <v>27272.670000000002</v>
      </c>
      <c r="T10" s="53">
        <f t="shared" si="0"/>
        <v>2.575517557049022</v>
      </c>
      <c r="U10" s="14">
        <v>38501.59</v>
      </c>
      <c r="V10" s="66">
        <f t="shared" si="1"/>
        <v>3.4025111580966216</v>
      </c>
    </row>
    <row r="11" spans="1:22" ht="18" customHeight="1">
      <c r="A11" s="32" t="s">
        <v>18</v>
      </c>
      <c r="B11" s="11"/>
      <c r="C11" s="12">
        <v>102431.26999999999</v>
      </c>
      <c r="D11" s="52">
        <v>7.2385379476618565</v>
      </c>
      <c r="E11" s="12">
        <v>121341.86</v>
      </c>
      <c r="F11" s="52">
        <v>7.533674462288037</v>
      </c>
      <c r="G11" s="12">
        <v>138897.22</v>
      </c>
      <c r="H11" s="52">
        <v>6.629493615042251</v>
      </c>
      <c r="I11" s="12">
        <v>110617.98</v>
      </c>
      <c r="J11" s="52">
        <v>7.4162578940222605</v>
      </c>
      <c r="K11" s="12">
        <v>132405.46</v>
      </c>
      <c r="L11" s="52">
        <v>6.566045225809515</v>
      </c>
      <c r="M11" s="12">
        <v>137000.36</v>
      </c>
      <c r="N11" s="52">
        <v>9.396293577953307</v>
      </c>
      <c r="O11" s="12">
        <v>138599.46</v>
      </c>
      <c r="P11" s="52">
        <v>10.039721450682237</v>
      </c>
      <c r="Q11" s="12">
        <v>132575.7</v>
      </c>
      <c r="R11" s="52">
        <v>8.99995050138217</v>
      </c>
      <c r="S11" s="12">
        <v>158360.03</v>
      </c>
      <c r="T11" s="52">
        <f t="shared" si="0"/>
        <v>14.954862783871542</v>
      </c>
      <c r="U11" s="12">
        <v>117111.98000000001</v>
      </c>
      <c r="V11" s="65">
        <f t="shared" si="1"/>
        <v>10.349567867113759</v>
      </c>
    </row>
    <row r="12" spans="1:22" ht="18" customHeight="1">
      <c r="A12" s="33" t="s">
        <v>19</v>
      </c>
      <c r="B12" s="18"/>
      <c r="C12" s="14">
        <v>36691.8</v>
      </c>
      <c r="D12" s="53">
        <v>2.592909242148607</v>
      </c>
      <c r="E12" s="14">
        <v>28339.05</v>
      </c>
      <c r="F12" s="53">
        <v>1.759468474197641</v>
      </c>
      <c r="G12" s="14">
        <v>37491.479999999996</v>
      </c>
      <c r="H12" s="53">
        <v>1.7894492580807897</v>
      </c>
      <c r="I12" s="14">
        <v>19125.26</v>
      </c>
      <c r="J12" s="53">
        <v>1.2822315183320847</v>
      </c>
      <c r="K12" s="14">
        <v>41372.3</v>
      </c>
      <c r="L12" s="53">
        <v>2.051670625182368</v>
      </c>
      <c r="M12" s="14">
        <v>42064.36</v>
      </c>
      <c r="N12" s="53">
        <v>2.885022168764491</v>
      </c>
      <c r="O12" s="14">
        <v>29044.089999999997</v>
      </c>
      <c r="P12" s="53">
        <v>2.103865147732505</v>
      </c>
      <c r="Q12" s="14">
        <v>40252.43</v>
      </c>
      <c r="R12" s="53">
        <v>2.7325511203059887</v>
      </c>
      <c r="S12" s="14">
        <v>43560.2</v>
      </c>
      <c r="T12" s="53">
        <f t="shared" si="0"/>
        <v>4.113644167900202</v>
      </c>
      <c r="U12" s="14">
        <v>26324.71</v>
      </c>
      <c r="V12" s="66">
        <f t="shared" si="1"/>
        <v>2.3264005332937607</v>
      </c>
    </row>
    <row r="13" spans="1:22" ht="18" customHeight="1">
      <c r="A13" s="32" t="s">
        <v>20</v>
      </c>
      <c r="B13" s="11"/>
      <c r="C13" s="12">
        <v>325437.95</v>
      </c>
      <c r="D13" s="52">
        <v>22.997810636188365</v>
      </c>
      <c r="E13" s="12">
        <v>383758.08</v>
      </c>
      <c r="F13" s="52">
        <v>23.826142495200664</v>
      </c>
      <c r="G13" s="12">
        <v>391929.37</v>
      </c>
      <c r="H13" s="52">
        <v>18.706589346874846</v>
      </c>
      <c r="I13" s="12">
        <v>195970.90999999997</v>
      </c>
      <c r="J13" s="52">
        <v>13.13864896363345</v>
      </c>
      <c r="K13" s="12">
        <v>384967.29</v>
      </c>
      <c r="L13" s="52">
        <v>19.09069789567082</v>
      </c>
      <c r="M13" s="12">
        <v>282795.13</v>
      </c>
      <c r="N13" s="52">
        <v>19.395759718408556</v>
      </c>
      <c r="O13" s="12">
        <v>329122.27</v>
      </c>
      <c r="P13" s="52">
        <v>23.840611745646278</v>
      </c>
      <c r="Q13" s="12">
        <v>349991.4099999999</v>
      </c>
      <c r="R13" s="52">
        <v>23.75929650689343</v>
      </c>
      <c r="S13" s="12">
        <v>305740.81</v>
      </c>
      <c r="T13" s="52">
        <f t="shared" si="0"/>
        <v>28.872890848655054</v>
      </c>
      <c r="U13" s="12">
        <v>330824.94999999995</v>
      </c>
      <c r="V13" s="65">
        <f t="shared" si="1"/>
        <v>29.236080477501236</v>
      </c>
    </row>
    <row r="14" spans="1:22" ht="18" customHeight="1">
      <c r="A14" s="33" t="s">
        <v>21</v>
      </c>
      <c r="B14" s="13"/>
      <c r="C14" s="14">
        <v>537198.55</v>
      </c>
      <c r="D14" s="53">
        <v>37.962353582103646</v>
      </c>
      <c r="E14" s="14">
        <v>583519.14</v>
      </c>
      <c r="F14" s="53">
        <v>36.22857967789746</v>
      </c>
      <c r="G14" s="14">
        <v>773417.05</v>
      </c>
      <c r="H14" s="53">
        <v>36.91480214463482</v>
      </c>
      <c r="I14" s="14">
        <v>515170.4199999999</v>
      </c>
      <c r="J14" s="53">
        <v>34.53902063743853</v>
      </c>
      <c r="K14" s="14">
        <v>642694.5499999998</v>
      </c>
      <c r="L14" s="53">
        <v>31.871506520058112</v>
      </c>
      <c r="M14" s="14">
        <v>333848.45999999996</v>
      </c>
      <c r="N14" s="53">
        <v>22.89729852321265</v>
      </c>
      <c r="O14" s="14">
        <v>310793.36</v>
      </c>
      <c r="P14" s="53">
        <v>22.512921501437358</v>
      </c>
      <c r="Q14" s="14">
        <v>376262.8300000001</v>
      </c>
      <c r="R14" s="53">
        <v>25.54274158469444</v>
      </c>
      <c r="S14" s="14">
        <v>239406.83999999997</v>
      </c>
      <c r="T14" s="53">
        <f t="shared" si="0"/>
        <v>22.60858653361134</v>
      </c>
      <c r="U14" s="14">
        <v>282876.78</v>
      </c>
      <c r="V14" s="66">
        <f t="shared" si="1"/>
        <v>24.99874421592572</v>
      </c>
    </row>
    <row r="15" spans="1:22" ht="18" customHeight="1">
      <c r="A15" s="32" t="s">
        <v>22</v>
      </c>
      <c r="B15" s="11"/>
      <c r="C15" s="12">
        <v>79026.47</v>
      </c>
      <c r="D15" s="52">
        <v>5.584584687515457</v>
      </c>
      <c r="E15" s="12">
        <v>92319.01</v>
      </c>
      <c r="F15" s="52">
        <v>5.731751334788456</v>
      </c>
      <c r="G15" s="12">
        <v>117945.71</v>
      </c>
      <c r="H15" s="52">
        <v>5.6294887065891235</v>
      </c>
      <c r="I15" s="12">
        <v>62566.159999999996</v>
      </c>
      <c r="J15" s="52">
        <v>4.194677736825964</v>
      </c>
      <c r="K15" s="12">
        <v>156254.45</v>
      </c>
      <c r="L15" s="52">
        <v>7.748727170571303</v>
      </c>
      <c r="M15" s="12">
        <v>93668.07</v>
      </c>
      <c r="N15" s="52">
        <v>6.424309283568896</v>
      </c>
      <c r="O15" s="12">
        <v>121454.63</v>
      </c>
      <c r="P15" s="52">
        <v>8.797802344220349</v>
      </c>
      <c r="Q15" s="12">
        <v>89806.41000000002</v>
      </c>
      <c r="R15" s="52">
        <v>6.096541407715236</v>
      </c>
      <c r="S15" s="12">
        <v>76111.67000000001</v>
      </c>
      <c r="T15" s="52">
        <f t="shared" si="0"/>
        <v>7.187669648088045</v>
      </c>
      <c r="U15" s="12">
        <v>73544.48000000001</v>
      </c>
      <c r="V15" s="65">
        <f t="shared" si="1"/>
        <v>6.499365709738582</v>
      </c>
    </row>
    <row r="16" spans="1:22" ht="18" customHeight="1">
      <c r="A16" s="33" t="s">
        <v>23</v>
      </c>
      <c r="B16" s="13"/>
      <c r="C16" s="14">
        <v>3287.58</v>
      </c>
      <c r="D16" s="54">
        <v>0.23232429497334325</v>
      </c>
      <c r="E16" s="14">
        <v>2727.52</v>
      </c>
      <c r="F16" s="54">
        <v>0.16934178995921</v>
      </c>
      <c r="G16" s="14">
        <v>13579.55</v>
      </c>
      <c r="H16" s="53">
        <v>0.6481450098147896</v>
      </c>
      <c r="I16" s="14">
        <v>5260.929999999999</v>
      </c>
      <c r="J16" s="54">
        <v>0.35271312712814434</v>
      </c>
      <c r="K16" s="14">
        <v>67809.75</v>
      </c>
      <c r="L16" s="53">
        <v>3.3627154442938894</v>
      </c>
      <c r="M16" s="14">
        <v>24418.92</v>
      </c>
      <c r="N16" s="53">
        <v>1.67479370986</v>
      </c>
      <c r="O16" s="14">
        <v>37023.16</v>
      </c>
      <c r="P16" s="53">
        <v>2.6818446018768087</v>
      </c>
      <c r="Q16" s="14">
        <v>23953.920000000006</v>
      </c>
      <c r="R16" s="53">
        <v>1.6261207318842625</v>
      </c>
      <c r="S16" s="14">
        <v>5481.3</v>
      </c>
      <c r="T16" s="53">
        <f t="shared" si="0"/>
        <v>0.51763118115875</v>
      </c>
      <c r="U16" s="14">
        <v>18413.71</v>
      </c>
      <c r="V16" s="66">
        <f t="shared" si="1"/>
        <v>1.627279645774508</v>
      </c>
    </row>
    <row r="17" spans="1:22" ht="18" customHeight="1" thickBot="1">
      <c r="A17" s="34" t="s">
        <v>24</v>
      </c>
      <c r="B17" s="35"/>
      <c r="C17" s="36">
        <v>6057.52</v>
      </c>
      <c r="D17" s="55">
        <v>0.4280683856474752</v>
      </c>
      <c r="E17" s="36">
        <v>7172.55</v>
      </c>
      <c r="F17" s="55">
        <v>0.4453175249207822</v>
      </c>
      <c r="G17" s="36">
        <v>8142.7</v>
      </c>
      <c r="H17" s="55">
        <v>0.38864692654903055</v>
      </c>
      <c r="I17" s="36">
        <v>5123.02</v>
      </c>
      <c r="J17" s="55">
        <v>0.3434671064887817</v>
      </c>
      <c r="K17" s="36">
        <v>2013.1299999999999</v>
      </c>
      <c r="L17" s="55">
        <v>0.09983200560939035</v>
      </c>
      <c r="M17" s="36">
        <v>2214</v>
      </c>
      <c r="N17" s="55">
        <v>0.15184919208671147</v>
      </c>
      <c r="O17" s="36">
        <v>1215.5</v>
      </c>
      <c r="P17" s="55">
        <v>0.08804710655657864</v>
      </c>
      <c r="Q17" s="36">
        <v>1257.7</v>
      </c>
      <c r="R17" s="55">
        <v>0.0853794303600762</v>
      </c>
      <c r="S17" s="36">
        <v>707.3</v>
      </c>
      <c r="T17" s="55">
        <f t="shared" si="0"/>
        <v>0.06679447109875099</v>
      </c>
      <c r="U17" s="36">
        <v>945.12</v>
      </c>
      <c r="V17" s="67">
        <f t="shared" si="1"/>
        <v>0.08352333879562582</v>
      </c>
    </row>
    <row r="18" spans="1:22" ht="18" customHeight="1" thickBot="1">
      <c r="A18" s="72" t="s">
        <v>25</v>
      </c>
      <c r="B18" s="37"/>
      <c r="C18" s="38">
        <v>1405249.05</v>
      </c>
      <c r="D18" s="56">
        <v>99.30511038612305</v>
      </c>
      <c r="E18" s="38">
        <v>1596574.3599999999</v>
      </c>
      <c r="F18" s="56">
        <v>99.12549126143168</v>
      </c>
      <c r="G18" s="38">
        <v>2087148.93</v>
      </c>
      <c r="H18" s="61">
        <v>99.61855611708619</v>
      </c>
      <c r="I18" s="38">
        <v>1480733.5999999999</v>
      </c>
      <c r="J18" s="56">
        <v>99.27411664852315</v>
      </c>
      <c r="K18" s="38">
        <v>2009073.2699999996</v>
      </c>
      <c r="L18" s="61">
        <v>99.63083057741734</v>
      </c>
      <c r="M18" s="38">
        <v>1451270.6199999999</v>
      </c>
      <c r="N18" s="61">
        <v>99.53670783477003</v>
      </c>
      <c r="O18" s="38">
        <v>1367661.0099999998</v>
      </c>
      <c r="P18" s="56">
        <v>99.0691852577112</v>
      </c>
      <c r="Q18" s="38">
        <v>1461668.1949999998</v>
      </c>
      <c r="R18" s="56">
        <v>99.2258868287674</v>
      </c>
      <c r="S18" s="38">
        <f>SUM(S6:S8,S9:S17)</f>
        <v>1053472.9700000002</v>
      </c>
      <c r="T18" s="56">
        <f t="shared" si="0"/>
        <v>99.48560702386597</v>
      </c>
      <c r="U18" s="38">
        <f>SUM(U6:U8,U9:U17)</f>
        <v>1127415.1300000001</v>
      </c>
      <c r="V18" s="68">
        <f t="shared" si="1"/>
        <v>99.63335435320863</v>
      </c>
    </row>
    <row r="19" spans="4:22" ht="9" customHeight="1" thickBot="1">
      <c r="D19" s="57"/>
      <c r="F19" s="57"/>
      <c r="H19" s="57"/>
      <c r="J19" s="57"/>
      <c r="K19" s="18"/>
      <c r="L19" s="63"/>
      <c r="M19" s="18"/>
      <c r="N19" s="63"/>
      <c r="O19" s="18"/>
      <c r="P19" s="63"/>
      <c r="Q19" s="18"/>
      <c r="R19" s="63"/>
      <c r="S19" s="18"/>
      <c r="T19" s="63"/>
      <c r="V19" s="57"/>
    </row>
    <row r="20" spans="1:22" ht="18" customHeight="1">
      <c r="A20" s="39" t="s">
        <v>26</v>
      </c>
      <c r="B20" s="40"/>
      <c r="C20" s="41">
        <v>3144.06</v>
      </c>
      <c r="D20" s="58">
        <v>0.2221821287554644</v>
      </c>
      <c r="E20" s="41">
        <v>5940.37</v>
      </c>
      <c r="F20" s="58">
        <v>0.3688159532542355</v>
      </c>
      <c r="G20" s="41">
        <v>4335.1961</v>
      </c>
      <c r="H20" s="58">
        <v>0.2069167033357908</v>
      </c>
      <c r="I20" s="41">
        <v>2921.6</v>
      </c>
      <c r="J20" s="58">
        <v>0.1958753817704449</v>
      </c>
      <c r="K20" s="41">
        <v>3697.6665150000003</v>
      </c>
      <c r="L20" s="58">
        <v>0.183368915205245</v>
      </c>
      <c r="M20" s="41">
        <v>2404.918085</v>
      </c>
      <c r="N20" s="58">
        <v>0.16494348159077293</v>
      </c>
      <c r="O20" s="41">
        <v>2448</v>
      </c>
      <c r="P20" s="58">
        <v>0.17732564117688568</v>
      </c>
      <c r="Q20" s="41">
        <v>4436.410000000001</v>
      </c>
      <c r="R20" s="58">
        <v>0.30116733612446983</v>
      </c>
      <c r="S20" s="41">
        <v>1225.51</v>
      </c>
      <c r="T20" s="58">
        <f>S20/$S$24*100</f>
        <v>0.11573206881977992</v>
      </c>
      <c r="U20" s="42">
        <v>799.9100000000001</v>
      </c>
      <c r="V20" s="69">
        <f>U20/$U$24*100</f>
        <v>0.07069065720332768</v>
      </c>
    </row>
    <row r="21" spans="1:22" ht="18" customHeight="1" thickBot="1">
      <c r="A21" s="43" t="s">
        <v>27</v>
      </c>
      <c r="B21" s="44"/>
      <c r="C21" s="17">
        <v>6689.2</v>
      </c>
      <c r="D21" s="59">
        <v>0.47270748512148386</v>
      </c>
      <c r="E21" s="17">
        <v>8144.99</v>
      </c>
      <c r="F21" s="60">
        <v>0.5056927853140823</v>
      </c>
      <c r="G21" s="17">
        <v>3656.5899999999992</v>
      </c>
      <c r="H21" s="59">
        <v>0.17452717957801703</v>
      </c>
      <c r="I21" s="17">
        <v>7905.390000000001</v>
      </c>
      <c r="J21" s="60">
        <v>0.5300079697064135</v>
      </c>
      <c r="K21" s="17">
        <v>3746.7</v>
      </c>
      <c r="L21" s="59">
        <v>0.18580050737741866</v>
      </c>
      <c r="M21" s="17">
        <v>4350</v>
      </c>
      <c r="N21" s="59">
        <v>0.29834868363920275</v>
      </c>
      <c r="O21" s="17">
        <v>10402</v>
      </c>
      <c r="P21" s="60">
        <v>0.7534891011119138</v>
      </c>
      <c r="Q21" s="17">
        <v>6966.830000000001</v>
      </c>
      <c r="R21" s="59">
        <v>0.47294583510812577</v>
      </c>
      <c r="S21" s="17">
        <v>4221.5</v>
      </c>
      <c r="T21" s="59">
        <f>S21/$S$24*100</f>
        <v>0.39866090731426174</v>
      </c>
      <c r="U21" s="17">
        <v>3348.919999999999</v>
      </c>
      <c r="V21" s="70">
        <f>U21/$U$24*100</f>
        <v>0.29595498958803873</v>
      </c>
    </row>
    <row r="22" spans="1:22" ht="18" customHeight="1" thickBot="1">
      <c r="A22" s="72" t="s">
        <v>28</v>
      </c>
      <c r="B22" s="45"/>
      <c r="C22" s="38">
        <v>9833.26</v>
      </c>
      <c r="D22" s="56">
        <v>0.6948896138769483</v>
      </c>
      <c r="E22" s="38">
        <v>14085.36</v>
      </c>
      <c r="F22" s="56">
        <v>0.8745087385683179</v>
      </c>
      <c r="G22" s="38">
        <v>7991.786099999999</v>
      </c>
      <c r="H22" s="61">
        <v>0.3814438829138078</v>
      </c>
      <c r="I22" s="38">
        <v>10826.990000000002</v>
      </c>
      <c r="J22" s="56">
        <v>0.7258833514768583</v>
      </c>
      <c r="K22" s="38">
        <v>7444.366515</v>
      </c>
      <c r="L22" s="61">
        <v>0.36916942258266366</v>
      </c>
      <c r="M22" s="38">
        <v>6754.918084999999</v>
      </c>
      <c r="N22" s="61">
        <v>0.4632921652299757</v>
      </c>
      <c r="O22" s="38">
        <v>12850</v>
      </c>
      <c r="P22" s="56">
        <v>0.9308147422887995</v>
      </c>
      <c r="Q22" s="38">
        <v>11403.240000000002</v>
      </c>
      <c r="R22" s="56">
        <v>0.7741131712325956</v>
      </c>
      <c r="S22" s="38">
        <f>SUM(S20:S21)</f>
        <v>5447.01</v>
      </c>
      <c r="T22" s="56">
        <f>S22/$S$24*100</f>
        <v>0.5143929761340417</v>
      </c>
      <c r="U22" s="38">
        <f>SUM(U20:U21)</f>
        <v>4148.829999999999</v>
      </c>
      <c r="V22" s="71">
        <f>U22/$U$24*100</f>
        <v>0.36664564679136635</v>
      </c>
    </row>
    <row r="23" ht="6" customHeight="1" thickBot="1"/>
    <row r="24" spans="1:22" ht="25.5" customHeight="1" thickBot="1">
      <c r="A24" s="46" t="s">
        <v>29</v>
      </c>
      <c r="B24" s="47"/>
      <c r="C24" s="48">
        <v>1415082.31</v>
      </c>
      <c r="D24" s="49">
        <v>100</v>
      </c>
      <c r="E24" s="48">
        <v>1610659.72</v>
      </c>
      <c r="F24" s="49">
        <v>100</v>
      </c>
      <c r="G24" s="48">
        <v>2095140.7161</v>
      </c>
      <c r="H24" s="49">
        <v>100</v>
      </c>
      <c r="I24" s="48">
        <v>1491560.5899999999</v>
      </c>
      <c r="J24" s="49">
        <v>100</v>
      </c>
      <c r="K24" s="48">
        <v>2016517.6365149994</v>
      </c>
      <c r="L24" s="49">
        <v>100</v>
      </c>
      <c r="M24" s="48">
        <v>1458025.538085</v>
      </c>
      <c r="N24" s="49">
        <v>100</v>
      </c>
      <c r="O24" s="48">
        <v>1380511.0099999998</v>
      </c>
      <c r="P24" s="49">
        <v>100</v>
      </c>
      <c r="Q24" s="48">
        <v>1473071.4349999998</v>
      </c>
      <c r="R24" s="49">
        <v>100</v>
      </c>
      <c r="S24" s="48">
        <f>SUM(S18,S22)</f>
        <v>1058919.9800000002</v>
      </c>
      <c r="T24" s="49">
        <f>S24/$S$24*100</f>
        <v>100</v>
      </c>
      <c r="U24" s="48">
        <f>SUM(U18,U22)</f>
        <v>1131563.9600000002</v>
      </c>
      <c r="V24" s="50">
        <f>U24/$U$24*100</f>
        <v>100</v>
      </c>
    </row>
    <row r="25" spans="1:7" ht="9" customHeight="1">
      <c r="A25" s="19"/>
      <c r="B25" s="19"/>
      <c r="C25" s="19"/>
      <c r="D25" s="19"/>
      <c r="E25" s="19"/>
      <c r="F25" s="19"/>
      <c r="G25" s="19"/>
    </row>
    <row r="26" spans="1:7" ht="15">
      <c r="A26" s="20" t="s">
        <v>30</v>
      </c>
      <c r="B26" s="20"/>
      <c r="C26" s="21"/>
      <c r="D26" s="21"/>
      <c r="E26" s="21"/>
      <c r="F26" s="21"/>
      <c r="G26" s="21"/>
    </row>
    <row r="27" ht="15">
      <c r="E27" s="15"/>
    </row>
  </sheetData>
  <sheetProtection password="CB5B" sheet="1"/>
  <mergeCells count="1">
    <mergeCell ref="A4:B4"/>
  </mergeCells>
  <printOptions/>
  <pageMargins left="0.7" right="0.7" top="0.75" bottom="0.75" header="0.3" footer="0.3"/>
  <pageSetup horizontalDpi="600" verticalDpi="600" orientation="portrait" paperSize="9" r:id="rId1"/>
  <ignoredErrors>
    <ignoredError sqref="T22:T24 T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 Pereira</dc:creator>
  <cp:keywords/>
  <dc:description/>
  <cp:lastModifiedBy>José  Pereira</cp:lastModifiedBy>
  <dcterms:created xsi:type="dcterms:W3CDTF">2015-03-05T15:25:05Z</dcterms:created>
  <dcterms:modified xsi:type="dcterms:W3CDTF">2018-04-02T14:35:14Z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