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SITE\Estatistica\"/>
    </mc:Choice>
  </mc:AlternateContent>
  <bookViews>
    <workbookView xWindow="120" yWindow="105" windowWidth="15180" windowHeight="852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T25" i="1"/>
  <c r="S25" i="1"/>
  <c r="R25" i="1"/>
  <c r="Q25" i="1"/>
  <c r="Q40" i="1"/>
  <c r="P25" i="1"/>
  <c r="O25" i="1"/>
  <c r="O40" i="1"/>
  <c r="N25" i="1"/>
  <c r="M25" i="1"/>
  <c r="M40" i="1"/>
  <c r="L25" i="1"/>
  <c r="K25" i="1"/>
  <c r="K40" i="1"/>
  <c r="J25" i="1"/>
  <c r="I25" i="1"/>
  <c r="I40" i="1"/>
  <c r="H25" i="1"/>
  <c r="G25" i="1"/>
  <c r="G40" i="1"/>
  <c r="F25" i="1"/>
  <c r="E25" i="1"/>
  <c r="E40" i="1"/>
  <c r="D25" i="1"/>
  <c r="C25" i="1"/>
  <c r="C40" i="1"/>
  <c r="B25" i="1"/>
  <c r="T20" i="1"/>
  <c r="T39" i="1"/>
  <c r="S20" i="1"/>
  <c r="V7" i="1"/>
  <c r="X7" i="1"/>
  <c r="V8" i="1"/>
  <c r="X8" i="1"/>
  <c r="V9" i="1"/>
  <c r="X9" i="1"/>
  <c r="V10" i="1"/>
  <c r="X10" i="1"/>
  <c r="V11" i="1"/>
  <c r="X11" i="1"/>
  <c r="V12" i="1"/>
  <c r="X12" i="1"/>
  <c r="V13" i="1"/>
  <c r="X13" i="1"/>
  <c r="V14" i="1"/>
  <c r="X14" i="1"/>
  <c r="V15" i="1"/>
  <c r="X15" i="1"/>
  <c r="V16" i="1"/>
  <c r="X16" i="1"/>
  <c r="V17" i="1"/>
  <c r="X17" i="1"/>
  <c r="V18" i="1"/>
  <c r="X18" i="1"/>
  <c r="V19" i="1"/>
  <c r="X19" i="1"/>
  <c r="V21" i="1"/>
  <c r="X21" i="1"/>
  <c r="X6" i="1"/>
  <c r="V6" i="1"/>
  <c r="B40" i="1"/>
  <c r="D40" i="1"/>
  <c r="F40" i="1"/>
  <c r="H40" i="1"/>
  <c r="J40" i="1"/>
  <c r="L40" i="1"/>
  <c r="N40" i="1"/>
  <c r="P40" i="1"/>
  <c r="R40" i="1"/>
  <c r="X20" i="1"/>
  <c r="V20" i="1"/>
  <c r="T40" i="1"/>
  <c r="S39" i="1"/>
  <c r="S40" i="1"/>
</calcChain>
</file>

<file path=xl/sharedStrings.xml><?xml version="1.0" encoding="utf-8"?>
<sst xmlns="http://schemas.openxmlformats.org/spreadsheetml/2006/main" count="46" uniqueCount="27">
  <si>
    <t>França</t>
  </si>
  <si>
    <t>Itália</t>
  </si>
  <si>
    <t>Estados Unidos</t>
  </si>
  <si>
    <t>Alemanha</t>
  </si>
  <si>
    <t>Portugal</t>
  </si>
  <si>
    <t>Brasil</t>
  </si>
  <si>
    <t>Grécia</t>
  </si>
  <si>
    <t>Roménia</t>
  </si>
  <si>
    <t>Outros</t>
  </si>
  <si>
    <t>Total</t>
  </si>
  <si>
    <t>País / Ano</t>
  </si>
  <si>
    <t>Espanha</t>
  </si>
  <si>
    <t>Australia</t>
  </si>
  <si>
    <t>Chile</t>
  </si>
  <si>
    <t>Argentina</t>
  </si>
  <si>
    <t>África do sul</t>
  </si>
  <si>
    <r>
      <rPr>
        <b/>
        <sz val="11"/>
        <rFont val="Calibri"/>
        <family val="2"/>
      </rPr>
      <t xml:space="preserve">Fonte: </t>
    </r>
    <r>
      <rPr>
        <i/>
        <sz val="11"/>
        <rFont val="Calibri"/>
        <family val="2"/>
      </rPr>
      <t>OIV</t>
    </r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</si>
  <si>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2018-2017</t>
    </r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</si>
  <si>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2018-2000</t>
    </r>
  </si>
  <si>
    <t>Evolução da Produção Mundial de Vinho  - Série 2000 a 2018</t>
  </si>
  <si>
    <t>2017*</t>
  </si>
  <si>
    <t>2018**</t>
  </si>
  <si>
    <t>* Dados provisórios</t>
  </si>
  <si>
    <t>** Dados preliminares</t>
  </si>
  <si>
    <t>milhões  hl</t>
  </si>
  <si>
    <t>(a) Dados ainda não disponíveis</t>
  </si>
  <si>
    <r>
      <t>China</t>
    </r>
    <r>
      <rPr>
        <vertAlign val="superscript"/>
        <sz val="11"/>
        <rFont val="Calibri"/>
        <family val="2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</si>
</sst>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5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3" xfId="0" applyFont="1" applyBorder="1"/>
    <xf numFmtId="165" fontId="9" fillId="0" borderId="4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165" fontId="9" fillId="0" borderId="9" xfId="0" quotePrefix="1" applyNumberFormat="1" applyFont="1" applyBorder="1" applyAlignment="1">
      <alignment horizontal="center"/>
    </xf>
    <xf numFmtId="0" fontId="14" fillId="3" borderId="6" xfId="0" applyFont="1" applyFill="1" applyBorder="1"/>
    <xf numFmtId="165" fontId="14" fillId="3" borderId="7" xfId="0" applyNumberFormat="1" applyFont="1" applyFill="1" applyBorder="1" applyAlignment="1">
      <alignment horizontal="center"/>
    </xf>
    <xf numFmtId="165" fontId="14" fillId="3" borderId="8" xfId="0" applyNumberFormat="1" applyFont="1" applyFill="1" applyBorder="1" applyAlignment="1">
      <alignment horizontal="center"/>
    </xf>
    <xf numFmtId="165" fontId="14" fillId="3" borderId="9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/>
    <xf numFmtId="164" fontId="9" fillId="0" borderId="4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9" xfId="0" quotePrefix="1" applyNumberFormat="1" applyFont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14" fillId="3" borderId="9" xfId="0" applyNumberFormat="1" applyFont="1" applyFill="1" applyBorder="1" applyAlignment="1">
      <alignment horizontal="center"/>
    </xf>
    <xf numFmtId="9" fontId="8" fillId="2" borderId="14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/>
    </xf>
    <xf numFmtId="9" fontId="8" fillId="2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7" fillId="0" borderId="16" xfId="0" applyNumberFormat="1" applyFont="1" applyFill="1" applyBorder="1" applyAlignment="1"/>
    <xf numFmtId="164" fontId="16" fillId="2" borderId="5" xfId="0" applyNumberFormat="1" applyFont="1" applyFill="1" applyBorder="1" applyAlignment="1"/>
    <xf numFmtId="164" fontId="7" fillId="0" borderId="15" xfId="0" applyNumberFormat="1" applyFont="1" applyFill="1" applyBorder="1" applyAlignment="1"/>
    <xf numFmtId="3" fontId="9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2</xdr:col>
      <xdr:colOff>342900</xdr:colOff>
      <xdr:row>2</xdr:row>
      <xdr:rowOff>95250</xdr:rowOff>
    </xdr:to>
    <xdr:pic>
      <xdr:nvPicPr>
        <xdr:cNvPr id="1110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2105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tabSelected="1" zoomScaleNormal="100" workbookViewId="0">
      <selection activeCell="T12" sqref="T12"/>
    </sheetView>
  </sheetViews>
  <sheetFormatPr defaultRowHeight="15" x14ac:dyDescent="0.25"/>
  <cols>
    <col min="1" max="1" width="19.5703125" style="2" customWidth="1"/>
    <col min="2" max="2" width="8.140625" style="2" bestFit="1" customWidth="1"/>
    <col min="3" max="11" width="7.5703125" style="2" bestFit="1" customWidth="1"/>
    <col min="12" max="12" width="7.5703125" style="1" bestFit="1" customWidth="1"/>
    <col min="13" max="15" width="7.5703125" style="2" bestFit="1" customWidth="1"/>
    <col min="16" max="16" width="9.7109375" style="2" customWidth="1"/>
    <col min="17" max="17" width="7.5703125" style="2" bestFit="1" customWidth="1"/>
    <col min="18" max="19" width="7.5703125" style="2" customWidth="1"/>
    <col min="20" max="20" width="9.140625" style="2"/>
    <col min="21" max="21" width="1.5703125" style="2" customWidth="1"/>
    <col min="22" max="22" width="10.5703125" style="2" customWidth="1"/>
    <col min="23" max="23" width="1.5703125" style="2" customWidth="1"/>
    <col min="24" max="24" width="10.5703125" style="2" customWidth="1"/>
    <col min="25" max="16384" width="9.140625" style="2"/>
  </cols>
  <sheetData>
    <row r="1" spans="1:24" ht="58.5" customHeight="1" x14ac:dyDescent="0.3">
      <c r="E1" s="54" t="s">
        <v>19</v>
      </c>
      <c r="F1" s="54"/>
      <c r="G1" s="54"/>
      <c r="H1" s="54"/>
      <c r="I1" s="54"/>
      <c r="J1" s="54"/>
      <c r="K1" s="54"/>
      <c r="L1" s="54"/>
      <c r="M1" s="54"/>
    </row>
    <row r="2" spans="1:24" ht="12.75" customHeight="1" x14ac:dyDescent="0.25"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  <c r="R2" s="5"/>
      <c r="S2" s="5"/>
    </row>
    <row r="3" spans="1:24" ht="24" customHeight="1" x14ac:dyDescent="0.25">
      <c r="T3" s="15" t="s">
        <v>24</v>
      </c>
      <c r="X3" s="7"/>
    </row>
    <row r="4" spans="1:24" ht="9" customHeight="1" thickBot="1" x14ac:dyDescent="0.3">
      <c r="A4" s="1"/>
      <c r="D4" s="3"/>
      <c r="E4" s="3"/>
      <c r="F4" s="3"/>
      <c r="H4" s="3"/>
      <c r="J4" s="3"/>
      <c r="L4" s="4"/>
    </row>
    <row r="5" spans="1:24" ht="32.25" customHeight="1" thickBot="1" x14ac:dyDescent="0.3">
      <c r="A5" s="26" t="s">
        <v>10</v>
      </c>
      <c r="B5" s="27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29">
        <v>2009</v>
      </c>
      <c r="L5" s="29">
        <v>2010</v>
      </c>
      <c r="M5" s="29">
        <v>2011</v>
      </c>
      <c r="N5" s="29">
        <v>2012</v>
      </c>
      <c r="O5" s="29">
        <v>2013</v>
      </c>
      <c r="P5" s="29">
        <v>2014</v>
      </c>
      <c r="Q5" s="29">
        <v>2015</v>
      </c>
      <c r="R5" s="29">
        <v>2016</v>
      </c>
      <c r="S5" s="29" t="s">
        <v>20</v>
      </c>
      <c r="T5" s="28" t="s">
        <v>21</v>
      </c>
      <c r="U5" s="11"/>
      <c r="V5" s="21" t="s">
        <v>17</v>
      </c>
      <c r="W5" s="11"/>
      <c r="X5" s="21" t="s">
        <v>18</v>
      </c>
    </row>
    <row r="6" spans="1:24" ht="21.95" customHeight="1" x14ac:dyDescent="0.25">
      <c r="A6" s="18" t="s">
        <v>1</v>
      </c>
      <c r="B6" s="19">
        <v>51.62</v>
      </c>
      <c r="C6" s="16">
        <v>49.865000000000002</v>
      </c>
      <c r="D6" s="16">
        <v>42.506999999999998</v>
      </c>
      <c r="E6" s="16">
        <v>41.807000000000002</v>
      </c>
      <c r="F6" s="16">
        <v>49.935000000000002</v>
      </c>
      <c r="G6" s="16">
        <v>50.566000000000003</v>
      </c>
      <c r="H6" s="16">
        <v>52.036000000000001</v>
      </c>
      <c r="I6" s="16">
        <v>45.981000000000002</v>
      </c>
      <c r="J6" s="16">
        <v>46.97</v>
      </c>
      <c r="K6" s="16">
        <v>47.314</v>
      </c>
      <c r="L6" s="16">
        <v>48.524999999999999</v>
      </c>
      <c r="M6" s="16">
        <v>42.771999999999998</v>
      </c>
      <c r="N6" s="16">
        <v>45.616</v>
      </c>
      <c r="O6" s="16">
        <v>54.029000000000003</v>
      </c>
      <c r="P6" s="16">
        <v>44.228999999999999</v>
      </c>
      <c r="Q6" s="16">
        <v>50</v>
      </c>
      <c r="R6" s="16">
        <v>50.9</v>
      </c>
      <c r="S6" s="16">
        <v>42.5</v>
      </c>
      <c r="T6" s="17">
        <v>48.5</v>
      </c>
      <c r="U6" s="12"/>
      <c r="V6" s="55">
        <f>(T6-S6)/S6</f>
        <v>0.14117647058823529</v>
      </c>
      <c r="W6" s="12"/>
      <c r="X6" s="55">
        <f>(T6-B6)/B6</f>
        <v>-6.044168926772564E-2</v>
      </c>
    </row>
    <row r="7" spans="1:24" ht="21.95" customHeight="1" x14ac:dyDescent="0.25">
      <c r="A7" s="22" t="s">
        <v>0</v>
      </c>
      <c r="B7" s="23">
        <v>57.540999999999997</v>
      </c>
      <c r="C7" s="24">
        <v>57.389000000000003</v>
      </c>
      <c r="D7" s="24">
        <v>50.353000000000002</v>
      </c>
      <c r="E7" s="24">
        <v>46.36</v>
      </c>
      <c r="F7" s="24">
        <v>57.386000000000003</v>
      </c>
      <c r="G7" s="24">
        <v>52.104999999999997</v>
      </c>
      <c r="H7" s="24">
        <v>52.127000000000002</v>
      </c>
      <c r="I7" s="24">
        <v>45.671999999999997</v>
      </c>
      <c r="J7" s="24">
        <v>42.654000000000003</v>
      </c>
      <c r="K7" s="24">
        <v>46.268999999999998</v>
      </c>
      <c r="L7" s="24">
        <v>44.381</v>
      </c>
      <c r="M7" s="24">
        <v>50.756999999999998</v>
      </c>
      <c r="N7" s="24">
        <v>41.548000000000002</v>
      </c>
      <c r="O7" s="24">
        <v>42.134</v>
      </c>
      <c r="P7" s="24">
        <v>46.5</v>
      </c>
      <c r="Q7" s="24">
        <v>47</v>
      </c>
      <c r="R7" s="24">
        <v>45.2</v>
      </c>
      <c r="S7" s="24">
        <v>36.6</v>
      </c>
      <c r="T7" s="25">
        <v>46.4</v>
      </c>
      <c r="U7" s="12"/>
      <c r="V7" s="57">
        <f t="shared" ref="V7:V21" si="0">(T7-S7)/S7</f>
        <v>0.26775956284152996</v>
      </c>
      <c r="W7" s="58"/>
      <c r="X7" s="57">
        <f t="shared" ref="X7:X21" si="1">(T7-B7)/B7</f>
        <v>-0.19361846335656313</v>
      </c>
    </row>
    <row r="8" spans="1:24" ht="21.95" customHeight="1" x14ac:dyDescent="0.25">
      <c r="A8" s="22" t="s">
        <v>11</v>
      </c>
      <c r="B8" s="23">
        <v>41.692</v>
      </c>
      <c r="C8" s="24">
        <v>30.5</v>
      </c>
      <c r="D8" s="24">
        <v>33.478000000000002</v>
      </c>
      <c r="E8" s="24">
        <v>41.843000000000004</v>
      </c>
      <c r="F8" s="24">
        <v>42.988</v>
      </c>
      <c r="G8" s="24">
        <v>36.158000000000001</v>
      </c>
      <c r="H8" s="24">
        <v>38.273000000000003</v>
      </c>
      <c r="I8" s="24">
        <v>36.408000000000001</v>
      </c>
      <c r="J8" s="24">
        <v>35.912999999999997</v>
      </c>
      <c r="K8" s="24">
        <v>36.093000000000004</v>
      </c>
      <c r="L8" s="24">
        <v>35.353000000000002</v>
      </c>
      <c r="M8" s="24">
        <v>33.396999999999998</v>
      </c>
      <c r="N8" s="24">
        <v>31.123000000000001</v>
      </c>
      <c r="O8" s="24">
        <v>45.308</v>
      </c>
      <c r="P8" s="24">
        <v>39.5</v>
      </c>
      <c r="Q8" s="24">
        <v>37.700000000000003</v>
      </c>
      <c r="R8" s="24">
        <v>39.700000000000003</v>
      </c>
      <c r="S8" s="24">
        <v>32.5</v>
      </c>
      <c r="T8" s="25">
        <v>40.9</v>
      </c>
      <c r="U8" s="12"/>
      <c r="V8" s="57">
        <f t="shared" si="0"/>
        <v>0.25846153846153841</v>
      </c>
      <c r="W8" s="58"/>
      <c r="X8" s="57">
        <f t="shared" si="1"/>
        <v>-1.8996450158303788E-2</v>
      </c>
    </row>
    <row r="9" spans="1:24" ht="21.95" customHeight="1" x14ac:dyDescent="0.25">
      <c r="A9" s="22" t="s">
        <v>2</v>
      </c>
      <c r="B9" s="23">
        <v>21.5</v>
      </c>
      <c r="C9" s="24">
        <v>19.2</v>
      </c>
      <c r="D9" s="24">
        <v>20.3</v>
      </c>
      <c r="E9" s="24">
        <v>19.5</v>
      </c>
      <c r="F9" s="24">
        <v>20.109000000000002</v>
      </c>
      <c r="G9" s="24">
        <v>22.888000000000002</v>
      </c>
      <c r="H9" s="24">
        <v>19.440000000000001</v>
      </c>
      <c r="I9" s="24">
        <v>19.87</v>
      </c>
      <c r="J9" s="24">
        <v>19.34</v>
      </c>
      <c r="K9" s="24">
        <v>21.965</v>
      </c>
      <c r="L9" s="24">
        <v>20.887</v>
      </c>
      <c r="M9" s="24">
        <v>19.14</v>
      </c>
      <c r="N9" s="24">
        <v>21.65</v>
      </c>
      <c r="O9" s="24">
        <v>23.59</v>
      </c>
      <c r="P9" s="24">
        <v>23.1</v>
      </c>
      <c r="Q9" s="24">
        <v>21.7</v>
      </c>
      <c r="R9" s="24">
        <v>23.7</v>
      </c>
      <c r="S9" s="24">
        <v>23.3</v>
      </c>
      <c r="T9" s="25">
        <v>23.9</v>
      </c>
      <c r="U9" s="12"/>
      <c r="V9" s="57">
        <f t="shared" si="0"/>
        <v>2.5751072961373297E-2</v>
      </c>
      <c r="W9" s="58"/>
      <c r="X9" s="57">
        <f t="shared" si="1"/>
        <v>0.11162790697674412</v>
      </c>
    </row>
    <row r="10" spans="1:24" ht="21.95" customHeight="1" x14ac:dyDescent="0.25">
      <c r="A10" s="22" t="s">
        <v>14</v>
      </c>
      <c r="B10" s="23">
        <v>12.537000000000001</v>
      </c>
      <c r="C10" s="24">
        <v>15.835000000000001</v>
      </c>
      <c r="D10" s="24">
        <v>12.695</v>
      </c>
      <c r="E10" s="24">
        <v>13.225</v>
      </c>
      <c r="F10" s="24">
        <v>15.464</v>
      </c>
      <c r="G10" s="24">
        <v>15.222</v>
      </c>
      <c r="H10" s="24">
        <v>15.396000000000001</v>
      </c>
      <c r="I10" s="24">
        <v>15.045999999999999</v>
      </c>
      <c r="J10" s="24">
        <v>14.676</v>
      </c>
      <c r="K10" s="24">
        <v>12.135</v>
      </c>
      <c r="L10" s="24">
        <v>16.25</v>
      </c>
      <c r="M10" s="24">
        <v>15.473000000000001</v>
      </c>
      <c r="N10" s="24">
        <v>11.778</v>
      </c>
      <c r="O10" s="24">
        <v>14.984</v>
      </c>
      <c r="P10" s="24">
        <v>15.196999999999999</v>
      </c>
      <c r="Q10" s="24">
        <v>13.358000000000001</v>
      </c>
      <c r="R10" s="24">
        <v>9.4</v>
      </c>
      <c r="S10" s="24">
        <v>11.8</v>
      </c>
      <c r="T10" s="25">
        <v>14.5</v>
      </c>
      <c r="U10" s="12"/>
      <c r="V10" s="57">
        <f t="shared" si="0"/>
        <v>0.22881355932203382</v>
      </c>
      <c r="W10" s="58"/>
      <c r="X10" s="57">
        <f t="shared" si="1"/>
        <v>0.15657653346095549</v>
      </c>
    </row>
    <row r="11" spans="1:24" ht="21.95" customHeight="1" x14ac:dyDescent="0.25">
      <c r="A11" s="22" t="s">
        <v>13</v>
      </c>
      <c r="B11" s="23">
        <v>6.6740000000000004</v>
      </c>
      <c r="C11" s="24">
        <v>5.452</v>
      </c>
      <c r="D11" s="24">
        <v>5.6230000000000002</v>
      </c>
      <c r="E11" s="24">
        <v>6.6820000000000004</v>
      </c>
      <c r="F11" s="24">
        <v>6.3010000000000002</v>
      </c>
      <c r="G11" s="24">
        <v>7.8849999999999998</v>
      </c>
      <c r="H11" s="24">
        <v>8.4480000000000004</v>
      </c>
      <c r="I11" s="24">
        <v>8.2270000000000003</v>
      </c>
      <c r="J11" s="24">
        <v>8.6829999999999998</v>
      </c>
      <c r="K11" s="24">
        <v>10.093</v>
      </c>
      <c r="L11" s="24">
        <v>8.8439999999999994</v>
      </c>
      <c r="M11" s="24">
        <v>10.464</v>
      </c>
      <c r="N11" s="24">
        <v>12.554</v>
      </c>
      <c r="O11" s="24">
        <v>12.82</v>
      </c>
      <c r="P11" s="24">
        <v>9.9</v>
      </c>
      <c r="Q11" s="24">
        <v>12.87</v>
      </c>
      <c r="R11" s="24">
        <v>10.1</v>
      </c>
      <c r="S11" s="24">
        <v>9.5</v>
      </c>
      <c r="T11" s="25">
        <v>12.9</v>
      </c>
      <c r="U11" s="12"/>
      <c r="V11" s="57">
        <f t="shared" si="0"/>
        <v>0.35789473684210532</v>
      </c>
      <c r="W11" s="58"/>
      <c r="X11" s="57">
        <f t="shared" si="1"/>
        <v>0.93287383877734487</v>
      </c>
    </row>
    <row r="12" spans="1:24" ht="21.95" customHeight="1" x14ac:dyDescent="0.25">
      <c r="A12" s="22" t="s">
        <v>12</v>
      </c>
      <c r="B12" s="23">
        <v>8.0640000000000001</v>
      </c>
      <c r="C12" s="24">
        <v>10.731</v>
      </c>
      <c r="D12" s="24">
        <v>12.167999999999999</v>
      </c>
      <c r="E12" s="24">
        <v>10.835000000000001</v>
      </c>
      <c r="F12" s="24">
        <v>14.679</v>
      </c>
      <c r="G12" s="24">
        <v>14.301</v>
      </c>
      <c r="H12" s="24">
        <v>14.263</v>
      </c>
      <c r="I12" s="24">
        <v>9.6199999999999992</v>
      </c>
      <c r="J12" s="24">
        <v>12.448</v>
      </c>
      <c r="K12" s="24">
        <v>11.784000000000001</v>
      </c>
      <c r="L12" s="24">
        <v>11.42</v>
      </c>
      <c r="M12" s="24">
        <v>11.18</v>
      </c>
      <c r="N12" s="24">
        <v>12.259</v>
      </c>
      <c r="O12" s="24">
        <v>12.31</v>
      </c>
      <c r="P12" s="24">
        <v>11.9</v>
      </c>
      <c r="Q12" s="24">
        <v>11.9</v>
      </c>
      <c r="R12" s="24">
        <v>13.1</v>
      </c>
      <c r="S12" s="24">
        <v>13.7</v>
      </c>
      <c r="T12" s="25">
        <v>12.5</v>
      </c>
      <c r="U12" s="12"/>
      <c r="V12" s="57">
        <f t="shared" si="0"/>
        <v>-8.7591240875912357E-2</v>
      </c>
      <c r="W12" s="58"/>
      <c r="X12" s="57">
        <f t="shared" si="1"/>
        <v>0.55009920634920639</v>
      </c>
    </row>
    <row r="13" spans="1:24" ht="21.95" customHeight="1" x14ac:dyDescent="0.25">
      <c r="A13" s="22" t="s">
        <v>15</v>
      </c>
      <c r="B13" s="23">
        <v>6.9489999999999998</v>
      </c>
      <c r="C13" s="24">
        <v>6.4710000000000001</v>
      </c>
      <c r="D13" s="24">
        <v>7.1890000000000001</v>
      </c>
      <c r="E13" s="24">
        <v>8.8529999999999998</v>
      </c>
      <c r="F13" s="24">
        <v>9.2789999999999999</v>
      </c>
      <c r="G13" s="24">
        <v>8.4060000000000006</v>
      </c>
      <c r="H13" s="24">
        <v>9.3979999999999997</v>
      </c>
      <c r="I13" s="24">
        <v>9.7829999999999995</v>
      </c>
      <c r="J13" s="24">
        <v>10.164999999999999</v>
      </c>
      <c r="K13" s="24">
        <v>9.9860000000000007</v>
      </c>
      <c r="L13" s="24">
        <v>9.327</v>
      </c>
      <c r="M13" s="24">
        <v>9.7249999999999996</v>
      </c>
      <c r="N13" s="24">
        <v>10.569000000000001</v>
      </c>
      <c r="O13" s="24">
        <v>10.981999999999999</v>
      </c>
      <c r="P13" s="24">
        <v>11.5</v>
      </c>
      <c r="Q13" s="24">
        <v>11.2</v>
      </c>
      <c r="R13" s="24">
        <v>10.5</v>
      </c>
      <c r="S13" s="24">
        <v>10.8</v>
      </c>
      <c r="T13" s="25">
        <v>9.5</v>
      </c>
      <c r="U13" s="12"/>
      <c r="V13" s="57">
        <f t="shared" si="0"/>
        <v>-0.12037037037037043</v>
      </c>
      <c r="W13" s="58"/>
      <c r="X13" s="57">
        <f t="shared" si="1"/>
        <v>0.36710318031371425</v>
      </c>
    </row>
    <row r="14" spans="1:24" ht="21.95" customHeight="1" x14ac:dyDescent="0.25">
      <c r="A14" s="22" t="s">
        <v>26</v>
      </c>
      <c r="B14" s="23">
        <v>10.5</v>
      </c>
      <c r="C14" s="24">
        <v>10.8</v>
      </c>
      <c r="D14" s="24">
        <v>11.2</v>
      </c>
      <c r="E14" s="24">
        <v>11.6</v>
      </c>
      <c r="F14" s="24">
        <v>11.7</v>
      </c>
      <c r="G14" s="24">
        <v>11.8</v>
      </c>
      <c r="H14" s="24">
        <v>11.9</v>
      </c>
      <c r="I14" s="24">
        <v>12.5</v>
      </c>
      <c r="J14" s="24">
        <v>12.6</v>
      </c>
      <c r="K14" s="24">
        <v>12.8</v>
      </c>
      <c r="L14" s="24">
        <v>13</v>
      </c>
      <c r="M14" s="24">
        <v>13.2</v>
      </c>
      <c r="N14" s="24">
        <v>13.510999999999999</v>
      </c>
      <c r="O14" s="24">
        <v>11.78</v>
      </c>
      <c r="P14" s="24">
        <v>11.6</v>
      </c>
      <c r="Q14" s="24">
        <v>11.5</v>
      </c>
      <c r="R14" s="24">
        <v>11.4</v>
      </c>
      <c r="S14" s="24">
        <v>10.8</v>
      </c>
      <c r="T14" s="34"/>
      <c r="U14" s="12"/>
      <c r="V14" s="57">
        <f t="shared" si="0"/>
        <v>-1</v>
      </c>
      <c r="W14" s="58"/>
      <c r="X14" s="57">
        <f t="shared" si="1"/>
        <v>-1</v>
      </c>
    </row>
    <row r="15" spans="1:24" ht="21.95" customHeight="1" x14ac:dyDescent="0.25">
      <c r="A15" s="22" t="s">
        <v>3</v>
      </c>
      <c r="B15" s="23">
        <v>9.8520000000000003</v>
      </c>
      <c r="C15" s="24">
        <v>8.891</v>
      </c>
      <c r="D15" s="24">
        <v>9.8849999999999998</v>
      </c>
      <c r="E15" s="24">
        <v>9.1910000000000007</v>
      </c>
      <c r="F15" s="24">
        <v>10.007</v>
      </c>
      <c r="G15" s="24">
        <v>9.1530000000000005</v>
      </c>
      <c r="H15" s="24">
        <v>8.9160000000000004</v>
      </c>
      <c r="I15" s="24">
        <v>10.260999999999999</v>
      </c>
      <c r="J15" s="24">
        <v>9.9909999999999997</v>
      </c>
      <c r="K15" s="24">
        <v>9.2279999999999998</v>
      </c>
      <c r="L15" s="24">
        <v>6.9059999999999997</v>
      </c>
      <c r="M15" s="24">
        <v>9.1319999999999997</v>
      </c>
      <c r="N15" s="24">
        <v>9.0120000000000005</v>
      </c>
      <c r="O15" s="24">
        <v>8.4090000000000007</v>
      </c>
      <c r="P15" s="24">
        <v>9.202</v>
      </c>
      <c r="Q15" s="24">
        <v>8.7880000000000003</v>
      </c>
      <c r="R15" s="24">
        <v>9</v>
      </c>
      <c r="S15" s="24">
        <v>7.5</v>
      </c>
      <c r="T15" s="25">
        <v>9.8000000000000007</v>
      </c>
      <c r="U15" s="12"/>
      <c r="V15" s="57">
        <f t="shared" si="0"/>
        <v>0.30666666666666675</v>
      </c>
      <c r="W15" s="58"/>
      <c r="X15" s="57">
        <f t="shared" si="1"/>
        <v>-5.2781161185545674E-3</v>
      </c>
    </row>
    <row r="16" spans="1:24" ht="21.95" customHeight="1" x14ac:dyDescent="0.25">
      <c r="A16" s="35" t="s">
        <v>4</v>
      </c>
      <c r="B16" s="36">
        <v>6.71</v>
      </c>
      <c r="C16" s="37">
        <v>7.7889999999999997</v>
      </c>
      <c r="D16" s="37">
        <v>6.6769999999999996</v>
      </c>
      <c r="E16" s="37">
        <v>7.34</v>
      </c>
      <c r="F16" s="37">
        <v>7.4809999999999999</v>
      </c>
      <c r="G16" s="37">
        <v>7.266</v>
      </c>
      <c r="H16" s="37">
        <v>7.5419999999999998</v>
      </c>
      <c r="I16" s="37">
        <v>6.0739999999999998</v>
      </c>
      <c r="J16" s="37">
        <v>5.6890000000000001</v>
      </c>
      <c r="K16" s="37">
        <v>5.8680000000000003</v>
      </c>
      <c r="L16" s="37">
        <v>7.1479999999999997</v>
      </c>
      <c r="M16" s="37">
        <v>5.6230000000000002</v>
      </c>
      <c r="N16" s="37">
        <v>6.327</v>
      </c>
      <c r="O16" s="37">
        <v>6.2309999999999999</v>
      </c>
      <c r="P16" s="37">
        <v>6.1950000000000003</v>
      </c>
      <c r="Q16" s="37">
        <v>7.0469999999999997</v>
      </c>
      <c r="R16" s="37">
        <v>6.0090000000000003</v>
      </c>
      <c r="S16" s="37">
        <v>6.7</v>
      </c>
      <c r="T16" s="38">
        <v>6.1</v>
      </c>
      <c r="U16" s="13"/>
      <c r="V16" s="39">
        <f t="shared" si="0"/>
        <v>-8.9552238805970227E-2</v>
      </c>
      <c r="W16" s="59"/>
      <c r="X16" s="39">
        <f t="shared" si="1"/>
        <v>-9.0909090909090953E-2</v>
      </c>
    </row>
    <row r="17" spans="1:24" ht="21.95" customHeight="1" x14ac:dyDescent="0.25">
      <c r="A17" s="22" t="s">
        <v>7</v>
      </c>
      <c r="B17" s="23">
        <v>5.4560000000000004</v>
      </c>
      <c r="C17" s="24">
        <v>5.09</v>
      </c>
      <c r="D17" s="24">
        <v>5.4610000000000003</v>
      </c>
      <c r="E17" s="24">
        <v>5.5549999999999997</v>
      </c>
      <c r="F17" s="24">
        <v>6.1660000000000004</v>
      </c>
      <c r="G17" s="24">
        <v>2.6019999999999999</v>
      </c>
      <c r="H17" s="24">
        <v>5.0140000000000002</v>
      </c>
      <c r="I17" s="24">
        <v>5.2889999999999997</v>
      </c>
      <c r="J17" s="24">
        <v>5.1589999999999998</v>
      </c>
      <c r="K17" s="24">
        <v>6.7030000000000003</v>
      </c>
      <c r="L17" s="24">
        <v>3.2869999999999999</v>
      </c>
      <c r="M17" s="24">
        <v>4.0579999999999998</v>
      </c>
      <c r="N17" s="24">
        <v>3.3109999999999999</v>
      </c>
      <c r="O17" s="24">
        <v>5.1130000000000004</v>
      </c>
      <c r="P17" s="24">
        <v>3.7</v>
      </c>
      <c r="Q17" s="24">
        <v>3.6</v>
      </c>
      <c r="R17" s="24">
        <v>3.3</v>
      </c>
      <c r="S17" s="24">
        <v>4.3</v>
      </c>
      <c r="T17" s="25">
        <v>5.2</v>
      </c>
      <c r="U17" s="12"/>
      <c r="V17" s="57">
        <f t="shared" si="0"/>
        <v>0.20930232558139544</v>
      </c>
      <c r="W17" s="58"/>
      <c r="X17" s="57">
        <f t="shared" si="1"/>
        <v>-4.6920821114369543E-2</v>
      </c>
    </row>
    <row r="18" spans="1:24" ht="21.95" customHeight="1" x14ac:dyDescent="0.25">
      <c r="A18" s="22" t="s">
        <v>5</v>
      </c>
      <c r="B18" s="23">
        <v>3.6379999999999999</v>
      </c>
      <c r="C18" s="24">
        <v>2.968</v>
      </c>
      <c r="D18" s="24">
        <v>3.2120000000000002</v>
      </c>
      <c r="E18" s="24">
        <v>2.62</v>
      </c>
      <c r="F18" s="24">
        <v>3.9249999999999998</v>
      </c>
      <c r="G18" s="24">
        <v>3.1989999999999998</v>
      </c>
      <c r="H18" s="24">
        <v>2.3719999999999999</v>
      </c>
      <c r="I18" s="24">
        <v>3.5019999999999998</v>
      </c>
      <c r="J18" s="24">
        <v>3.6829999999999998</v>
      </c>
      <c r="K18" s="24">
        <v>2.72</v>
      </c>
      <c r="L18" s="24">
        <v>2.4590000000000001</v>
      </c>
      <c r="M18" s="24">
        <v>3.46</v>
      </c>
      <c r="N18" s="24">
        <v>2.9670000000000001</v>
      </c>
      <c r="O18" s="24">
        <v>2.71</v>
      </c>
      <c r="P18" s="24">
        <v>2.6</v>
      </c>
      <c r="Q18" s="24">
        <v>2.7</v>
      </c>
      <c r="R18" s="24">
        <v>1.3</v>
      </c>
      <c r="S18" s="24">
        <v>3.6</v>
      </c>
      <c r="T18" s="25">
        <v>3.4</v>
      </c>
      <c r="U18" s="12"/>
      <c r="V18" s="57">
        <f t="shared" si="0"/>
        <v>-5.5555555555555601E-2</v>
      </c>
      <c r="W18" s="58"/>
      <c r="X18" s="57">
        <f t="shared" si="1"/>
        <v>-6.5420560747663545E-2</v>
      </c>
    </row>
    <row r="19" spans="1:24" ht="21.95" customHeight="1" x14ac:dyDescent="0.25">
      <c r="A19" s="22" t="s">
        <v>6</v>
      </c>
      <c r="B19" s="23">
        <v>3.5579999999999998</v>
      </c>
      <c r="C19" s="24">
        <v>3.4769999999999999</v>
      </c>
      <c r="D19" s="24">
        <v>3.085</v>
      </c>
      <c r="E19" s="24">
        <v>3.7989999999999999</v>
      </c>
      <c r="F19" s="24">
        <v>4.2480000000000002</v>
      </c>
      <c r="G19" s="24">
        <v>4.0270000000000001</v>
      </c>
      <c r="H19" s="24">
        <v>3.9380000000000002</v>
      </c>
      <c r="I19" s="24">
        <v>3.5110000000000001</v>
      </c>
      <c r="J19" s="24">
        <v>3.8690000000000002</v>
      </c>
      <c r="K19" s="24">
        <v>3.3660000000000001</v>
      </c>
      <c r="L19" s="24">
        <v>2.95</v>
      </c>
      <c r="M19" s="24">
        <v>2.75</v>
      </c>
      <c r="N19" s="24">
        <v>3.1150000000000002</v>
      </c>
      <c r="O19" s="24">
        <v>3.343</v>
      </c>
      <c r="P19" s="24">
        <v>2.8</v>
      </c>
      <c r="Q19" s="24">
        <v>2.5</v>
      </c>
      <c r="R19" s="24">
        <v>2.5</v>
      </c>
      <c r="S19" s="24">
        <v>2.6</v>
      </c>
      <c r="T19" s="25">
        <v>2.2000000000000002</v>
      </c>
      <c r="U19" s="12"/>
      <c r="V19" s="57">
        <f t="shared" si="0"/>
        <v>-0.1538461538461538</v>
      </c>
      <c r="W19" s="58"/>
      <c r="X19" s="57">
        <f t="shared" si="1"/>
        <v>-0.38167509836987062</v>
      </c>
    </row>
    <row r="20" spans="1:24" ht="21.95" customHeight="1" thickBot="1" x14ac:dyDescent="0.3">
      <c r="A20" s="18" t="s">
        <v>8</v>
      </c>
      <c r="B20" s="19">
        <v>33.709000000000003</v>
      </c>
      <c r="C20" s="16">
        <v>31.542000000000002</v>
      </c>
      <c r="D20" s="16">
        <v>33.167000000000002</v>
      </c>
      <c r="E20" s="16">
        <v>34.79</v>
      </c>
      <c r="F20" s="16">
        <v>36.332000000000001</v>
      </c>
      <c r="G20" s="16">
        <v>32.421999999999997</v>
      </c>
      <c r="H20" s="16">
        <v>33.936999999999998</v>
      </c>
      <c r="I20" s="16">
        <v>36.256</v>
      </c>
      <c r="J20" s="16">
        <v>37.159999999999997</v>
      </c>
      <c r="K20" s="16">
        <v>35.676000000000002</v>
      </c>
      <c r="L20" s="16">
        <v>33.451000000000001</v>
      </c>
      <c r="M20" s="16">
        <v>36.671999999999997</v>
      </c>
      <c r="N20" s="16">
        <v>32.871000000000002</v>
      </c>
      <c r="O20" s="16">
        <v>35.256999999999998</v>
      </c>
      <c r="P20" s="16">
        <v>32.244999999999997</v>
      </c>
      <c r="Q20" s="16">
        <v>31.724</v>
      </c>
      <c r="R20" s="16">
        <v>31.291</v>
      </c>
      <c r="S20" s="16">
        <f>S21-SUM(S6:S19)</f>
        <v>31.799999999999983</v>
      </c>
      <c r="T20" s="17">
        <f>T21-SUM(T6:T19)</f>
        <v>43.199999999999989</v>
      </c>
      <c r="U20" s="12"/>
      <c r="V20" s="55">
        <f t="shared" si="0"/>
        <v>0.35849056603773621</v>
      </c>
      <c r="W20" s="12"/>
      <c r="X20" s="55">
        <f t="shared" si="1"/>
        <v>0.28155685425257304</v>
      </c>
    </row>
    <row r="21" spans="1:24" ht="22.5" customHeight="1" thickBot="1" x14ac:dyDescent="0.3">
      <c r="A21" s="26" t="s">
        <v>9</v>
      </c>
      <c r="B21" s="31">
        <v>280</v>
      </c>
      <c r="C21" s="32">
        <v>266</v>
      </c>
      <c r="D21" s="32">
        <v>257</v>
      </c>
      <c r="E21" s="32">
        <v>264</v>
      </c>
      <c r="F21" s="32">
        <v>296</v>
      </c>
      <c r="G21" s="32">
        <v>278</v>
      </c>
      <c r="H21" s="32">
        <v>283</v>
      </c>
      <c r="I21" s="32">
        <v>268</v>
      </c>
      <c r="J21" s="32">
        <v>269</v>
      </c>
      <c r="K21" s="32">
        <v>272</v>
      </c>
      <c r="L21" s="32">
        <v>264.18799999999999</v>
      </c>
      <c r="M21" s="32">
        <v>267.803</v>
      </c>
      <c r="N21" s="32">
        <v>258.21100000000001</v>
      </c>
      <c r="O21" s="32">
        <v>289</v>
      </c>
      <c r="P21" s="32">
        <v>270</v>
      </c>
      <c r="Q21" s="32">
        <v>273</v>
      </c>
      <c r="R21" s="32">
        <v>266</v>
      </c>
      <c r="S21" s="33">
        <v>248</v>
      </c>
      <c r="T21" s="30">
        <v>279</v>
      </c>
      <c r="U21" s="20"/>
      <c r="V21" s="56">
        <f t="shared" si="0"/>
        <v>0.125</v>
      </c>
      <c r="W21" s="53"/>
      <c r="X21" s="56">
        <f t="shared" si="1"/>
        <v>-3.5714285714285713E-3</v>
      </c>
    </row>
    <row r="23" spans="1:24" ht="15.75" thickBot="1" x14ac:dyDescent="0.3"/>
    <row r="24" spans="1:24" ht="24" customHeight="1" thickBot="1" x14ac:dyDescent="0.3">
      <c r="A24" s="26" t="s">
        <v>10</v>
      </c>
      <c r="B24" s="27">
        <v>2000</v>
      </c>
      <c r="C24" s="29">
        <v>2001</v>
      </c>
      <c r="D24" s="29">
        <v>2002</v>
      </c>
      <c r="E24" s="29">
        <v>2003</v>
      </c>
      <c r="F24" s="29">
        <v>2004</v>
      </c>
      <c r="G24" s="29">
        <v>2005</v>
      </c>
      <c r="H24" s="29">
        <v>2006</v>
      </c>
      <c r="I24" s="29">
        <v>2007</v>
      </c>
      <c r="J24" s="29">
        <v>2008</v>
      </c>
      <c r="K24" s="29">
        <v>2009</v>
      </c>
      <c r="L24" s="29">
        <v>2010</v>
      </c>
      <c r="M24" s="29">
        <v>2011</v>
      </c>
      <c r="N24" s="29">
        <v>2012</v>
      </c>
      <c r="O24" s="29">
        <v>2013</v>
      </c>
      <c r="P24" s="29">
        <v>2014</v>
      </c>
      <c r="Q24" s="29">
        <v>2015</v>
      </c>
      <c r="R24" s="29">
        <v>2016</v>
      </c>
      <c r="S24" s="29" t="s">
        <v>20</v>
      </c>
      <c r="T24" s="28" t="s">
        <v>21</v>
      </c>
      <c r="U24" s="11"/>
      <c r="V24" s="10"/>
      <c r="W24" s="11"/>
      <c r="X24" s="10"/>
    </row>
    <row r="25" spans="1:24" ht="21.75" customHeight="1" x14ac:dyDescent="0.25">
      <c r="A25" s="18" t="s">
        <v>1</v>
      </c>
      <c r="B25" s="40">
        <f>B6/$B$21</f>
        <v>0.18435714285714286</v>
      </c>
      <c r="C25" s="41">
        <f>C6/$C$21</f>
        <v>0.18746240601503761</v>
      </c>
      <c r="D25" s="41">
        <f>D6/$D$21</f>
        <v>0.16539688715953307</v>
      </c>
      <c r="E25" s="41">
        <f>E6/$E$21</f>
        <v>0.15835984848484849</v>
      </c>
      <c r="F25" s="41">
        <f>F6/$F$21</f>
        <v>0.16869932432432433</v>
      </c>
      <c r="G25" s="41">
        <f>G6/$G$21</f>
        <v>0.18189208633093526</v>
      </c>
      <c r="H25" s="41">
        <f>H6/$H$21</f>
        <v>0.18387279151943464</v>
      </c>
      <c r="I25" s="41">
        <f>I6/$I$21</f>
        <v>0.17157089552238808</v>
      </c>
      <c r="J25" s="41">
        <f>J6/$J$21</f>
        <v>0.1746096654275093</v>
      </c>
      <c r="K25" s="41">
        <f>K6/$K$21</f>
        <v>0.1739485294117647</v>
      </c>
      <c r="L25" s="41">
        <f>L6/$L$21</f>
        <v>0.18367601859282026</v>
      </c>
      <c r="M25" s="41">
        <f>M6/$M$21</f>
        <v>0.15971441694081095</v>
      </c>
      <c r="N25" s="41">
        <f>N6/$N$21</f>
        <v>0.17666172238982847</v>
      </c>
      <c r="O25" s="41">
        <f>O6/$O$21</f>
        <v>0.18695155709342562</v>
      </c>
      <c r="P25" s="41">
        <f>P6/$P$21</f>
        <v>0.1638111111111111</v>
      </c>
      <c r="Q25" s="41">
        <f>Q6/$Q$21</f>
        <v>0.18315018315018314</v>
      </c>
      <c r="R25" s="41">
        <f>R6/$R$21</f>
        <v>0.19135338345864661</v>
      </c>
      <c r="S25" s="41">
        <f>S6/$S$21</f>
        <v>0.17137096774193547</v>
      </c>
      <c r="T25" s="42">
        <f>T6/$T$21</f>
        <v>0.17383512544802868</v>
      </c>
      <c r="U25" s="12"/>
      <c r="V25" s="10"/>
      <c r="W25" s="12"/>
      <c r="X25" s="10"/>
    </row>
    <row r="26" spans="1:24" ht="21.75" customHeight="1" x14ac:dyDescent="0.25">
      <c r="A26" s="22" t="s">
        <v>0</v>
      </c>
      <c r="B26" s="43">
        <f t="shared" ref="B26:B39" si="2">B7/$B$21</f>
        <v>0.20550357142857142</v>
      </c>
      <c r="C26" s="44">
        <f t="shared" ref="C26:C39" si="3">C7/$C$21</f>
        <v>0.21574812030075188</v>
      </c>
      <c r="D26" s="44">
        <f t="shared" ref="D26:D39" si="4">D7/$D$21</f>
        <v>0.19592607003891052</v>
      </c>
      <c r="E26" s="44">
        <f t="shared" ref="E26:E39" si="5">E7/$E$21</f>
        <v>0.1756060606060606</v>
      </c>
      <c r="F26" s="44">
        <f t="shared" ref="F26:F39" si="6">F7/$F$21</f>
        <v>0.19387162162162164</v>
      </c>
      <c r="G26" s="44">
        <f t="shared" ref="G26:G39" si="7">G7/$G$21</f>
        <v>0.18742805755395683</v>
      </c>
      <c r="H26" s="44">
        <f t="shared" ref="H26:H39" si="8">H7/$H$21</f>
        <v>0.18419434628975265</v>
      </c>
      <c r="I26" s="44">
        <f t="shared" ref="I26:I39" si="9">I7/$I$21</f>
        <v>0.1704179104477612</v>
      </c>
      <c r="J26" s="44">
        <f t="shared" ref="J26:J39" si="10">J7/$J$21</f>
        <v>0.1585650557620818</v>
      </c>
      <c r="K26" s="44">
        <f t="shared" ref="K26:K39" si="11">K7/$K$21</f>
        <v>0.17010661764705881</v>
      </c>
      <c r="L26" s="44">
        <f t="shared" ref="L26:L39" si="12">L7/$L$21</f>
        <v>0.16799021908640818</v>
      </c>
      <c r="M26" s="44">
        <f t="shared" ref="M26:M39" si="13">M7/$M$21</f>
        <v>0.18953111055514688</v>
      </c>
      <c r="N26" s="44">
        <f t="shared" ref="N26:N39" si="14">N7/$N$21</f>
        <v>0.16090716507042691</v>
      </c>
      <c r="O26" s="44">
        <f t="shared" ref="O26:O39" si="15">O7/$O$21</f>
        <v>0.14579238754325261</v>
      </c>
      <c r="P26" s="44">
        <f t="shared" ref="P26:P39" si="16">P7/$P$21</f>
        <v>0.17222222222222222</v>
      </c>
      <c r="Q26" s="44">
        <f t="shared" ref="Q26:Q39" si="17">Q7/$Q$21</f>
        <v>0.17216117216117216</v>
      </c>
      <c r="R26" s="44">
        <f t="shared" ref="R26:R39" si="18">R7/$R$21</f>
        <v>0.1699248120300752</v>
      </c>
      <c r="S26" s="44">
        <f t="shared" ref="S26:S39" si="19">S7/$S$21</f>
        <v>0.14758064516129032</v>
      </c>
      <c r="T26" s="45">
        <f t="shared" ref="T26:T39" si="20">T7/$T$21</f>
        <v>0.16630824372759856</v>
      </c>
      <c r="U26" s="12"/>
      <c r="V26" s="10"/>
      <c r="W26" s="12"/>
      <c r="X26" s="10"/>
    </row>
    <row r="27" spans="1:24" ht="21.75" customHeight="1" x14ac:dyDescent="0.25">
      <c r="A27" s="22" t="s">
        <v>11</v>
      </c>
      <c r="B27" s="43">
        <f t="shared" si="2"/>
        <v>0.1489</v>
      </c>
      <c r="C27" s="44">
        <f t="shared" si="3"/>
        <v>0.11466165413533834</v>
      </c>
      <c r="D27" s="44">
        <f t="shared" si="4"/>
        <v>0.13026459143968872</v>
      </c>
      <c r="E27" s="44">
        <f t="shared" si="5"/>
        <v>0.15849621212121212</v>
      </c>
      <c r="F27" s="44">
        <f t="shared" si="6"/>
        <v>0.14522972972972972</v>
      </c>
      <c r="G27" s="44">
        <f t="shared" si="7"/>
        <v>0.13006474820143885</v>
      </c>
      <c r="H27" s="44">
        <f t="shared" si="8"/>
        <v>0.13524028268551239</v>
      </c>
      <c r="I27" s="44">
        <f t="shared" si="9"/>
        <v>0.13585074626865673</v>
      </c>
      <c r="J27" s="44">
        <f t="shared" si="10"/>
        <v>0.13350557620817843</v>
      </c>
      <c r="K27" s="44">
        <f t="shared" si="11"/>
        <v>0.13269485294117647</v>
      </c>
      <c r="L27" s="44">
        <f t="shared" si="12"/>
        <v>0.13381758444743896</v>
      </c>
      <c r="M27" s="44">
        <f t="shared" si="13"/>
        <v>0.12470734084382923</v>
      </c>
      <c r="N27" s="44">
        <f t="shared" si="14"/>
        <v>0.12053320733818466</v>
      </c>
      <c r="O27" s="44">
        <f t="shared" si="15"/>
        <v>0.15677508650519031</v>
      </c>
      <c r="P27" s="44">
        <f t="shared" si="16"/>
        <v>0.14629629629629629</v>
      </c>
      <c r="Q27" s="44">
        <f t="shared" si="17"/>
        <v>0.1380952380952381</v>
      </c>
      <c r="R27" s="44">
        <f t="shared" si="18"/>
        <v>0.14924812030075188</v>
      </c>
      <c r="S27" s="44">
        <f t="shared" si="19"/>
        <v>0.13104838709677419</v>
      </c>
      <c r="T27" s="45">
        <f t="shared" si="20"/>
        <v>0.14659498207885305</v>
      </c>
      <c r="U27" s="12"/>
      <c r="V27" s="10"/>
      <c r="W27" s="12"/>
      <c r="X27" s="10"/>
    </row>
    <row r="28" spans="1:24" ht="21.75" customHeight="1" x14ac:dyDescent="0.25">
      <c r="A28" s="22" t="s">
        <v>2</v>
      </c>
      <c r="B28" s="43">
        <f t="shared" si="2"/>
        <v>7.678571428571429E-2</v>
      </c>
      <c r="C28" s="44">
        <f t="shared" si="3"/>
        <v>7.2180451127819539E-2</v>
      </c>
      <c r="D28" s="44">
        <f t="shared" si="4"/>
        <v>7.8988326848249024E-2</v>
      </c>
      <c r="E28" s="44">
        <f t="shared" si="5"/>
        <v>7.3863636363636367E-2</v>
      </c>
      <c r="F28" s="44">
        <f t="shared" si="6"/>
        <v>6.7935810810810821E-2</v>
      </c>
      <c r="G28" s="44">
        <f t="shared" si="7"/>
        <v>8.2330935251798562E-2</v>
      </c>
      <c r="H28" s="44">
        <f t="shared" si="8"/>
        <v>6.8692579505300361E-2</v>
      </c>
      <c r="I28" s="44">
        <f t="shared" si="9"/>
        <v>7.4141791044776126E-2</v>
      </c>
      <c r="J28" s="44">
        <f t="shared" si="10"/>
        <v>7.1895910780669148E-2</v>
      </c>
      <c r="K28" s="44">
        <f t="shared" si="11"/>
        <v>8.0753676470588232E-2</v>
      </c>
      <c r="L28" s="44">
        <f t="shared" si="12"/>
        <v>7.9061123139582426E-2</v>
      </c>
      <c r="M28" s="44">
        <f t="shared" si="13"/>
        <v>7.1470446559597917E-2</v>
      </c>
      <c r="N28" s="44">
        <f t="shared" si="14"/>
        <v>8.3846156825232068E-2</v>
      </c>
      <c r="O28" s="44">
        <f t="shared" si="15"/>
        <v>8.1626297577854667E-2</v>
      </c>
      <c r="P28" s="44">
        <f t="shared" si="16"/>
        <v>8.5555555555555565E-2</v>
      </c>
      <c r="Q28" s="44">
        <f t="shared" si="17"/>
        <v>7.9487179487179482E-2</v>
      </c>
      <c r="R28" s="44">
        <f t="shared" si="18"/>
        <v>8.9097744360902259E-2</v>
      </c>
      <c r="S28" s="44">
        <f t="shared" si="19"/>
        <v>9.3951612903225803E-2</v>
      </c>
      <c r="T28" s="45">
        <f t="shared" si="20"/>
        <v>8.5663082437275981E-2</v>
      </c>
      <c r="U28" s="12"/>
      <c r="V28" s="10"/>
      <c r="W28" s="12"/>
      <c r="X28" s="10"/>
    </row>
    <row r="29" spans="1:24" ht="21.75" customHeight="1" x14ac:dyDescent="0.25">
      <c r="A29" s="22" t="s">
        <v>14</v>
      </c>
      <c r="B29" s="43">
        <f t="shared" si="2"/>
        <v>4.4775000000000002E-2</v>
      </c>
      <c r="C29" s="44">
        <f t="shared" si="3"/>
        <v>5.9530075187969926E-2</v>
      </c>
      <c r="D29" s="44">
        <f t="shared" si="4"/>
        <v>4.9396887159533075E-2</v>
      </c>
      <c r="E29" s="44">
        <f t="shared" si="5"/>
        <v>5.009469696969697E-2</v>
      </c>
      <c r="F29" s="44">
        <f t="shared" si="6"/>
        <v>5.2243243243243247E-2</v>
      </c>
      <c r="G29" s="44">
        <f t="shared" si="7"/>
        <v>5.4755395683453237E-2</v>
      </c>
      <c r="H29" s="44">
        <f t="shared" si="8"/>
        <v>5.4402826855123675E-2</v>
      </c>
      <c r="I29" s="44">
        <f t="shared" si="9"/>
        <v>5.6141791044776117E-2</v>
      </c>
      <c r="J29" s="44">
        <f t="shared" si="10"/>
        <v>5.455762081784387E-2</v>
      </c>
      <c r="K29" s="44">
        <f t="shared" si="11"/>
        <v>4.4613970588235297E-2</v>
      </c>
      <c r="L29" s="44">
        <f t="shared" si="12"/>
        <v>6.1509228276833167E-2</v>
      </c>
      <c r="M29" s="44">
        <f t="shared" si="13"/>
        <v>5.7777545434517165E-2</v>
      </c>
      <c r="N29" s="44">
        <f t="shared" si="14"/>
        <v>4.5613858433606623E-2</v>
      </c>
      <c r="O29" s="44">
        <f t="shared" si="15"/>
        <v>5.1847750865051903E-2</v>
      </c>
      <c r="P29" s="44">
        <f t="shared" si="16"/>
        <v>5.6285185185185181E-2</v>
      </c>
      <c r="Q29" s="44">
        <f t="shared" si="17"/>
        <v>4.8930402930402933E-2</v>
      </c>
      <c r="R29" s="44">
        <f t="shared" si="18"/>
        <v>3.5338345864661655E-2</v>
      </c>
      <c r="S29" s="44">
        <f t="shared" si="19"/>
        <v>4.7580645161290326E-2</v>
      </c>
      <c r="T29" s="45">
        <f t="shared" si="20"/>
        <v>5.197132616487455E-2</v>
      </c>
      <c r="U29" s="12"/>
      <c r="V29" s="10"/>
      <c r="W29" s="12"/>
      <c r="X29" s="10"/>
    </row>
    <row r="30" spans="1:24" ht="21.75" customHeight="1" x14ac:dyDescent="0.25">
      <c r="A30" s="22" t="s">
        <v>13</v>
      </c>
      <c r="B30" s="43">
        <f t="shared" si="2"/>
        <v>2.3835714285714286E-2</v>
      </c>
      <c r="C30" s="44">
        <f t="shared" si="3"/>
        <v>2.0496240601503759E-2</v>
      </c>
      <c r="D30" s="44">
        <f t="shared" si="4"/>
        <v>2.1879377431906617E-2</v>
      </c>
      <c r="E30" s="44">
        <f t="shared" si="5"/>
        <v>2.5310606060606061E-2</v>
      </c>
      <c r="F30" s="44">
        <f t="shared" si="6"/>
        <v>2.1287162162162164E-2</v>
      </c>
      <c r="G30" s="44">
        <f t="shared" si="7"/>
        <v>2.8363309352517983E-2</v>
      </c>
      <c r="H30" s="44">
        <f t="shared" si="8"/>
        <v>2.9851590106007068E-2</v>
      </c>
      <c r="I30" s="44">
        <f t="shared" si="9"/>
        <v>3.0697761194029852E-2</v>
      </c>
      <c r="J30" s="44">
        <f t="shared" si="10"/>
        <v>3.2278810408921929E-2</v>
      </c>
      <c r="K30" s="44">
        <f t="shared" si="11"/>
        <v>3.7106617647058825E-2</v>
      </c>
      <c r="L30" s="44">
        <f t="shared" si="12"/>
        <v>3.3476160915711539E-2</v>
      </c>
      <c r="M30" s="44">
        <f t="shared" si="13"/>
        <v>3.9073498056407134E-2</v>
      </c>
      <c r="N30" s="44">
        <f t="shared" si="14"/>
        <v>4.8619152553531803E-2</v>
      </c>
      <c r="O30" s="44">
        <f t="shared" si="15"/>
        <v>4.4359861591695506E-2</v>
      </c>
      <c r="P30" s="44">
        <f t="shared" si="16"/>
        <v>3.6666666666666667E-2</v>
      </c>
      <c r="Q30" s="44">
        <f t="shared" si="17"/>
        <v>4.7142857142857139E-2</v>
      </c>
      <c r="R30" s="44">
        <f t="shared" si="18"/>
        <v>3.7969924812030077E-2</v>
      </c>
      <c r="S30" s="44">
        <f t="shared" si="19"/>
        <v>3.8306451612903226E-2</v>
      </c>
      <c r="T30" s="45">
        <f t="shared" si="20"/>
        <v>4.6236559139784951E-2</v>
      </c>
      <c r="U30" s="12"/>
      <c r="V30" s="10"/>
      <c r="W30" s="12"/>
      <c r="X30" s="10"/>
    </row>
    <row r="31" spans="1:24" ht="21.75" customHeight="1" x14ac:dyDescent="0.25">
      <c r="A31" s="22" t="s">
        <v>12</v>
      </c>
      <c r="B31" s="43">
        <f t="shared" si="2"/>
        <v>2.8799999999999999E-2</v>
      </c>
      <c r="C31" s="44">
        <f t="shared" si="3"/>
        <v>4.0342105263157894E-2</v>
      </c>
      <c r="D31" s="44">
        <f t="shared" si="4"/>
        <v>4.7346303501945519E-2</v>
      </c>
      <c r="E31" s="44">
        <f t="shared" si="5"/>
        <v>4.1041666666666671E-2</v>
      </c>
      <c r="F31" s="44">
        <f t="shared" si="6"/>
        <v>4.9591216216216219E-2</v>
      </c>
      <c r="G31" s="44">
        <f t="shared" si="7"/>
        <v>5.1442446043165467E-2</v>
      </c>
      <c r="H31" s="44">
        <f t="shared" si="8"/>
        <v>5.0399293286219081E-2</v>
      </c>
      <c r="I31" s="44">
        <f t="shared" si="9"/>
        <v>3.5895522388059702E-2</v>
      </c>
      <c r="J31" s="44">
        <f t="shared" si="10"/>
        <v>4.6275092936802972E-2</v>
      </c>
      <c r="K31" s="44">
        <f t="shared" si="11"/>
        <v>4.3323529411764705E-2</v>
      </c>
      <c r="L31" s="44">
        <f t="shared" si="12"/>
        <v>4.3226793041319066E-2</v>
      </c>
      <c r="M31" s="44">
        <f t="shared" si="13"/>
        <v>4.1747105148187288E-2</v>
      </c>
      <c r="N31" s="44">
        <f t="shared" si="14"/>
        <v>4.7476676051756123E-2</v>
      </c>
      <c r="O31" s="44">
        <f t="shared" si="15"/>
        <v>4.259515570934256E-2</v>
      </c>
      <c r="P31" s="44">
        <f t="shared" si="16"/>
        <v>4.4074074074074078E-2</v>
      </c>
      <c r="Q31" s="44">
        <f t="shared" si="17"/>
        <v>4.3589743589743594E-2</v>
      </c>
      <c r="R31" s="44">
        <f t="shared" si="18"/>
        <v>4.9248120300751881E-2</v>
      </c>
      <c r="S31" s="44">
        <f t="shared" si="19"/>
        <v>5.5241935483870963E-2</v>
      </c>
      <c r="T31" s="45">
        <f t="shared" si="20"/>
        <v>4.4802867383512544E-2</v>
      </c>
      <c r="U31" s="12"/>
      <c r="V31" s="10"/>
      <c r="W31" s="12"/>
      <c r="X31" s="10"/>
    </row>
    <row r="32" spans="1:24" ht="21.75" customHeight="1" x14ac:dyDescent="0.25">
      <c r="A32" s="22" t="s">
        <v>15</v>
      </c>
      <c r="B32" s="43">
        <f t="shared" si="2"/>
        <v>2.4817857142857142E-2</v>
      </c>
      <c r="C32" s="44">
        <f t="shared" si="3"/>
        <v>2.4327067669172933E-2</v>
      </c>
      <c r="D32" s="44">
        <f t="shared" si="4"/>
        <v>2.7972762645914397E-2</v>
      </c>
      <c r="E32" s="44">
        <f t="shared" si="5"/>
        <v>3.3534090909090909E-2</v>
      </c>
      <c r="F32" s="44">
        <f t="shared" si="6"/>
        <v>3.1347972972972975E-2</v>
      </c>
      <c r="G32" s="44">
        <f t="shared" si="7"/>
        <v>3.0237410071942448E-2</v>
      </c>
      <c r="H32" s="44">
        <f t="shared" si="8"/>
        <v>3.3208480565371026E-2</v>
      </c>
      <c r="I32" s="44">
        <f t="shared" si="9"/>
        <v>3.650373134328358E-2</v>
      </c>
      <c r="J32" s="44">
        <f t="shared" si="10"/>
        <v>3.7788104089219329E-2</v>
      </c>
      <c r="K32" s="44">
        <f t="shared" si="11"/>
        <v>3.6713235294117651E-2</v>
      </c>
      <c r="L32" s="44">
        <f t="shared" si="12"/>
        <v>3.530440443926295E-2</v>
      </c>
      <c r="M32" s="44">
        <f t="shared" si="13"/>
        <v>3.6314006937935718E-2</v>
      </c>
      <c r="N32" s="44">
        <f t="shared" si="14"/>
        <v>4.0931641177176806E-2</v>
      </c>
      <c r="O32" s="44">
        <f t="shared" si="15"/>
        <v>3.7999999999999999E-2</v>
      </c>
      <c r="P32" s="44">
        <f t="shared" si="16"/>
        <v>4.2592592592592592E-2</v>
      </c>
      <c r="Q32" s="44">
        <f t="shared" si="17"/>
        <v>4.1025641025641026E-2</v>
      </c>
      <c r="R32" s="44">
        <f t="shared" si="18"/>
        <v>3.9473684210526314E-2</v>
      </c>
      <c r="S32" s="44">
        <f t="shared" si="19"/>
        <v>4.3548387096774194E-2</v>
      </c>
      <c r="T32" s="45">
        <f t="shared" si="20"/>
        <v>3.4050179211469536E-2</v>
      </c>
      <c r="U32" s="12"/>
      <c r="V32" s="10"/>
      <c r="W32" s="12"/>
      <c r="X32" s="10"/>
    </row>
    <row r="33" spans="1:24" ht="21.75" customHeight="1" x14ac:dyDescent="0.25">
      <c r="A33" s="22" t="s">
        <v>26</v>
      </c>
      <c r="B33" s="43">
        <f t="shared" si="2"/>
        <v>3.7499999999999999E-2</v>
      </c>
      <c r="C33" s="44">
        <f t="shared" si="3"/>
        <v>4.06015037593985E-2</v>
      </c>
      <c r="D33" s="44">
        <f t="shared" si="4"/>
        <v>4.3579766536964978E-2</v>
      </c>
      <c r="E33" s="44">
        <f t="shared" si="5"/>
        <v>4.3939393939393938E-2</v>
      </c>
      <c r="F33" s="44">
        <f t="shared" si="6"/>
        <v>3.9527027027027026E-2</v>
      </c>
      <c r="G33" s="44">
        <f t="shared" si="7"/>
        <v>4.2446043165467628E-2</v>
      </c>
      <c r="H33" s="44">
        <f t="shared" si="8"/>
        <v>4.2049469964664313E-2</v>
      </c>
      <c r="I33" s="44">
        <f t="shared" si="9"/>
        <v>4.6641791044776122E-2</v>
      </c>
      <c r="J33" s="44">
        <f t="shared" si="10"/>
        <v>4.6840148698884754E-2</v>
      </c>
      <c r="K33" s="44">
        <f t="shared" si="11"/>
        <v>4.7058823529411764E-2</v>
      </c>
      <c r="L33" s="44">
        <f t="shared" si="12"/>
        <v>4.9207382621466532E-2</v>
      </c>
      <c r="M33" s="44">
        <f t="shared" si="13"/>
        <v>4.9289963144550281E-2</v>
      </c>
      <c r="N33" s="44">
        <f t="shared" si="14"/>
        <v>5.2325423781326118E-2</v>
      </c>
      <c r="O33" s="44">
        <f t="shared" si="15"/>
        <v>4.076124567474048E-2</v>
      </c>
      <c r="P33" s="44">
        <f t="shared" si="16"/>
        <v>4.296296296296296E-2</v>
      </c>
      <c r="Q33" s="44">
        <f t="shared" si="17"/>
        <v>4.2124542124542128E-2</v>
      </c>
      <c r="R33" s="44">
        <f t="shared" si="18"/>
        <v>4.2857142857142858E-2</v>
      </c>
      <c r="S33" s="44">
        <f t="shared" si="19"/>
        <v>4.3548387096774194E-2</v>
      </c>
      <c r="T33" s="46">
        <f t="shared" si="20"/>
        <v>0</v>
      </c>
      <c r="U33" s="12"/>
      <c r="V33" s="10"/>
      <c r="W33" s="12"/>
      <c r="X33" s="10"/>
    </row>
    <row r="34" spans="1:24" ht="21.75" customHeight="1" x14ac:dyDescent="0.25">
      <c r="A34" s="22" t="s">
        <v>3</v>
      </c>
      <c r="B34" s="43">
        <f t="shared" si="2"/>
        <v>3.5185714285714285E-2</v>
      </c>
      <c r="C34" s="44">
        <f t="shared" si="3"/>
        <v>3.3424812030075191E-2</v>
      </c>
      <c r="D34" s="44">
        <f t="shared" si="4"/>
        <v>3.8463035019455249E-2</v>
      </c>
      <c r="E34" s="44">
        <f t="shared" si="5"/>
        <v>3.4814393939393944E-2</v>
      </c>
      <c r="F34" s="44">
        <f t="shared" si="6"/>
        <v>3.3807432432432429E-2</v>
      </c>
      <c r="G34" s="44">
        <f t="shared" si="7"/>
        <v>3.292446043165468E-2</v>
      </c>
      <c r="H34" s="44">
        <f t="shared" si="8"/>
        <v>3.1505300353356892E-2</v>
      </c>
      <c r="I34" s="44">
        <f t="shared" si="9"/>
        <v>3.8287313432835819E-2</v>
      </c>
      <c r="J34" s="44">
        <f t="shared" si="10"/>
        <v>3.7141263940520447E-2</v>
      </c>
      <c r="K34" s="44">
        <f t="shared" si="11"/>
        <v>3.3926470588235294E-2</v>
      </c>
      <c r="L34" s="44">
        <f t="shared" si="12"/>
        <v>2.614047572183445E-2</v>
      </c>
      <c r="M34" s="44">
        <f t="shared" si="13"/>
        <v>3.4099692684547968E-2</v>
      </c>
      <c r="N34" s="44">
        <f t="shared" si="14"/>
        <v>3.4901688928821777E-2</v>
      </c>
      <c r="O34" s="44">
        <f t="shared" si="15"/>
        <v>2.9096885813148791E-2</v>
      </c>
      <c r="P34" s="44">
        <f t="shared" si="16"/>
        <v>3.4081481481481483E-2</v>
      </c>
      <c r="Q34" s="44">
        <f t="shared" si="17"/>
        <v>3.2190476190476193E-2</v>
      </c>
      <c r="R34" s="44">
        <f t="shared" si="18"/>
        <v>3.3834586466165412E-2</v>
      </c>
      <c r="S34" s="44">
        <f t="shared" si="19"/>
        <v>3.0241935483870969E-2</v>
      </c>
      <c r="T34" s="45">
        <f t="shared" si="20"/>
        <v>3.5125448028673838E-2</v>
      </c>
      <c r="U34" s="12"/>
      <c r="V34" s="10"/>
      <c r="W34" s="12"/>
      <c r="X34" s="10"/>
    </row>
    <row r="35" spans="1:24" ht="21.75" customHeight="1" x14ac:dyDescent="0.25">
      <c r="A35" s="35" t="s">
        <v>4</v>
      </c>
      <c r="B35" s="47">
        <f t="shared" si="2"/>
        <v>2.3964285714285716E-2</v>
      </c>
      <c r="C35" s="48">
        <f t="shared" si="3"/>
        <v>2.9281954887218044E-2</v>
      </c>
      <c r="D35" s="48">
        <f t="shared" si="4"/>
        <v>2.598054474708171E-2</v>
      </c>
      <c r="E35" s="48">
        <f t="shared" si="5"/>
        <v>2.7803030303030302E-2</v>
      </c>
      <c r="F35" s="48">
        <f t="shared" si="6"/>
        <v>2.5273648648648648E-2</v>
      </c>
      <c r="G35" s="48">
        <f t="shared" si="7"/>
        <v>2.6136690647482013E-2</v>
      </c>
      <c r="H35" s="48">
        <f t="shared" si="8"/>
        <v>2.6650176678445228E-2</v>
      </c>
      <c r="I35" s="48">
        <f t="shared" si="9"/>
        <v>2.266417910447761E-2</v>
      </c>
      <c r="J35" s="48">
        <f t="shared" si="10"/>
        <v>2.1148698884758364E-2</v>
      </c>
      <c r="K35" s="48">
        <f t="shared" si="11"/>
        <v>2.1573529411764707E-2</v>
      </c>
      <c r="L35" s="48">
        <f t="shared" si="12"/>
        <v>2.7056490075249445E-2</v>
      </c>
      <c r="M35" s="48">
        <f t="shared" si="13"/>
        <v>2.0996777481955019E-2</v>
      </c>
      <c r="N35" s="48">
        <f t="shared" si="14"/>
        <v>2.4503216361812626E-2</v>
      </c>
      <c r="O35" s="48">
        <f t="shared" si="15"/>
        <v>2.1560553633217992E-2</v>
      </c>
      <c r="P35" s="48">
        <f t="shared" si="16"/>
        <v>2.2944444444444444E-2</v>
      </c>
      <c r="Q35" s="48">
        <f t="shared" si="17"/>
        <v>2.5813186813186811E-2</v>
      </c>
      <c r="R35" s="48">
        <f t="shared" si="18"/>
        <v>2.2590225563909775E-2</v>
      </c>
      <c r="S35" s="48">
        <f t="shared" si="19"/>
        <v>2.7016129032258064E-2</v>
      </c>
      <c r="T35" s="49">
        <f t="shared" si="20"/>
        <v>2.1863799283154121E-2</v>
      </c>
      <c r="U35" s="13"/>
      <c r="V35" s="10"/>
      <c r="W35" s="13"/>
      <c r="X35" s="10"/>
    </row>
    <row r="36" spans="1:24" ht="21.75" customHeight="1" x14ac:dyDescent="0.25">
      <c r="A36" s="22" t="s">
        <v>7</v>
      </c>
      <c r="B36" s="43">
        <f t="shared" si="2"/>
        <v>1.9485714285714287E-2</v>
      </c>
      <c r="C36" s="44">
        <f t="shared" si="3"/>
        <v>1.9135338345864662E-2</v>
      </c>
      <c r="D36" s="44">
        <f t="shared" si="4"/>
        <v>2.1249027237354088E-2</v>
      </c>
      <c r="E36" s="44">
        <f t="shared" si="5"/>
        <v>2.1041666666666667E-2</v>
      </c>
      <c r="F36" s="44">
        <f t="shared" si="6"/>
        <v>2.0831081081081081E-2</v>
      </c>
      <c r="G36" s="44">
        <f t="shared" si="7"/>
        <v>9.3597122302158265E-3</v>
      </c>
      <c r="H36" s="44">
        <f t="shared" si="8"/>
        <v>1.7717314487632509E-2</v>
      </c>
      <c r="I36" s="44">
        <f t="shared" si="9"/>
        <v>1.9735074626865672E-2</v>
      </c>
      <c r="J36" s="44">
        <f t="shared" si="10"/>
        <v>1.9178438661710037E-2</v>
      </c>
      <c r="K36" s="44">
        <f t="shared" si="11"/>
        <v>2.4643382352941178E-2</v>
      </c>
      <c r="L36" s="44">
        <f t="shared" si="12"/>
        <v>1.2441897436673883E-2</v>
      </c>
      <c r="M36" s="44">
        <f t="shared" si="13"/>
        <v>1.5152929578832202E-2</v>
      </c>
      <c r="N36" s="44">
        <f t="shared" si="14"/>
        <v>1.2822846431794151E-2</v>
      </c>
      <c r="O36" s="44">
        <f t="shared" si="15"/>
        <v>1.7692041522491351E-2</v>
      </c>
      <c r="P36" s="44">
        <f t="shared" si="16"/>
        <v>1.3703703703703704E-2</v>
      </c>
      <c r="Q36" s="44">
        <f t="shared" si="17"/>
        <v>1.3186813186813187E-2</v>
      </c>
      <c r="R36" s="44">
        <f t="shared" si="18"/>
        <v>1.2406015037593985E-2</v>
      </c>
      <c r="S36" s="44">
        <f t="shared" si="19"/>
        <v>1.7338709677419354E-2</v>
      </c>
      <c r="T36" s="45">
        <f t="shared" si="20"/>
        <v>1.863799283154122E-2</v>
      </c>
      <c r="U36" s="12"/>
      <c r="V36" s="10"/>
      <c r="W36" s="12"/>
      <c r="X36" s="10"/>
    </row>
    <row r="37" spans="1:24" ht="21.75" customHeight="1" x14ac:dyDescent="0.25">
      <c r="A37" s="22" t="s">
        <v>5</v>
      </c>
      <c r="B37" s="43">
        <f t="shared" si="2"/>
        <v>1.2992857142857143E-2</v>
      </c>
      <c r="C37" s="44">
        <f t="shared" si="3"/>
        <v>1.1157894736842104E-2</v>
      </c>
      <c r="D37" s="44">
        <f t="shared" si="4"/>
        <v>1.2498054474708172E-2</v>
      </c>
      <c r="E37" s="44">
        <f t="shared" si="5"/>
        <v>9.924242424242424E-3</v>
      </c>
      <c r="F37" s="44">
        <f t="shared" si="6"/>
        <v>1.3260135135135135E-2</v>
      </c>
      <c r="G37" s="44">
        <f t="shared" si="7"/>
        <v>1.1507194244604316E-2</v>
      </c>
      <c r="H37" s="44">
        <f t="shared" si="8"/>
        <v>8.3816254416961122E-3</v>
      </c>
      <c r="I37" s="44">
        <f t="shared" si="9"/>
        <v>1.3067164179104477E-2</v>
      </c>
      <c r="J37" s="44">
        <f t="shared" si="10"/>
        <v>1.3691449814126393E-2</v>
      </c>
      <c r="K37" s="44">
        <f t="shared" si="11"/>
        <v>0.01</v>
      </c>
      <c r="L37" s="44">
        <f t="shared" si="12"/>
        <v>9.3077656820143243E-3</v>
      </c>
      <c r="M37" s="44">
        <f t="shared" si="13"/>
        <v>1.2919944884859393E-2</v>
      </c>
      <c r="N37" s="44">
        <f t="shared" si="14"/>
        <v>1.1490602646672681E-2</v>
      </c>
      <c r="O37" s="44">
        <f t="shared" si="15"/>
        <v>9.3771626297577855E-3</v>
      </c>
      <c r="P37" s="44">
        <f t="shared" si="16"/>
        <v>9.6296296296296303E-3</v>
      </c>
      <c r="Q37" s="44">
        <f t="shared" si="17"/>
        <v>9.8901098901098914E-3</v>
      </c>
      <c r="R37" s="44">
        <f t="shared" si="18"/>
        <v>4.887218045112782E-3</v>
      </c>
      <c r="S37" s="44">
        <f t="shared" si="19"/>
        <v>1.4516129032258065E-2</v>
      </c>
      <c r="T37" s="45">
        <f t="shared" si="20"/>
        <v>1.2186379928315411E-2</v>
      </c>
      <c r="U37" s="12"/>
      <c r="V37" s="10"/>
      <c r="W37" s="12"/>
      <c r="X37" s="10"/>
    </row>
    <row r="38" spans="1:24" ht="21.75" customHeight="1" x14ac:dyDescent="0.25">
      <c r="A38" s="22" t="s">
        <v>6</v>
      </c>
      <c r="B38" s="43">
        <f t="shared" si="2"/>
        <v>1.2707142857142856E-2</v>
      </c>
      <c r="C38" s="44">
        <f t="shared" si="3"/>
        <v>1.3071428571428571E-2</v>
      </c>
      <c r="D38" s="44">
        <f t="shared" si="4"/>
        <v>1.2003891050583658E-2</v>
      </c>
      <c r="E38" s="44">
        <f t="shared" si="5"/>
        <v>1.4390151515151516E-2</v>
      </c>
      <c r="F38" s="44">
        <f t="shared" si="6"/>
        <v>1.4351351351351353E-2</v>
      </c>
      <c r="G38" s="44">
        <f t="shared" si="7"/>
        <v>1.4485611510791368E-2</v>
      </c>
      <c r="H38" s="44">
        <f t="shared" si="8"/>
        <v>1.3915194346289753E-2</v>
      </c>
      <c r="I38" s="44">
        <f t="shared" si="9"/>
        <v>1.3100746268656717E-2</v>
      </c>
      <c r="J38" s="44">
        <f t="shared" si="10"/>
        <v>1.4382899628252789E-2</v>
      </c>
      <c r="K38" s="44">
        <f t="shared" si="11"/>
        <v>1.2375000000000001E-2</v>
      </c>
      <c r="L38" s="44">
        <f t="shared" si="12"/>
        <v>1.1166290671794329E-2</v>
      </c>
      <c r="M38" s="44">
        <f t="shared" si="13"/>
        <v>1.0268742321781309E-2</v>
      </c>
      <c r="N38" s="44">
        <f t="shared" si="14"/>
        <v>1.206377729841099E-2</v>
      </c>
      <c r="O38" s="44">
        <f t="shared" si="15"/>
        <v>1.1567474048442907E-2</v>
      </c>
      <c r="P38" s="44">
        <f t="shared" si="16"/>
        <v>1.037037037037037E-2</v>
      </c>
      <c r="Q38" s="44">
        <f t="shared" si="17"/>
        <v>9.1575091575091579E-3</v>
      </c>
      <c r="R38" s="44">
        <f t="shared" si="18"/>
        <v>9.3984962406015032E-3</v>
      </c>
      <c r="S38" s="44">
        <f t="shared" si="19"/>
        <v>1.0483870967741936E-2</v>
      </c>
      <c r="T38" s="45">
        <f t="shared" si="20"/>
        <v>7.8853046594982087E-3</v>
      </c>
      <c r="U38" s="12"/>
      <c r="V38" s="10"/>
      <c r="W38" s="12"/>
      <c r="X38" s="10"/>
    </row>
    <row r="39" spans="1:24" ht="21.75" customHeight="1" thickBot="1" x14ac:dyDescent="0.3">
      <c r="A39" s="18" t="s">
        <v>8</v>
      </c>
      <c r="B39" s="40">
        <f t="shared" si="2"/>
        <v>0.12038928571428573</v>
      </c>
      <c r="C39" s="41">
        <f t="shared" si="3"/>
        <v>0.11857894736842106</v>
      </c>
      <c r="D39" s="41">
        <f t="shared" si="4"/>
        <v>0.12905447470817122</v>
      </c>
      <c r="E39" s="41">
        <f t="shared" si="5"/>
        <v>0.13178030303030303</v>
      </c>
      <c r="F39" s="41">
        <f t="shared" si="6"/>
        <v>0.12274324324324325</v>
      </c>
      <c r="G39" s="41">
        <f t="shared" si="7"/>
        <v>0.11662589928057553</v>
      </c>
      <c r="H39" s="41">
        <f t="shared" si="8"/>
        <v>0.11991872791519434</v>
      </c>
      <c r="I39" s="41">
        <f t="shared" si="9"/>
        <v>0.13528358208955224</v>
      </c>
      <c r="J39" s="41">
        <f t="shared" si="10"/>
        <v>0.13814126394052043</v>
      </c>
      <c r="K39" s="41">
        <f t="shared" si="11"/>
        <v>0.13116176470588237</v>
      </c>
      <c r="L39" s="41">
        <f t="shared" si="12"/>
        <v>0.12661816585159055</v>
      </c>
      <c r="M39" s="41">
        <f t="shared" si="13"/>
        <v>0.13693647942704151</v>
      </c>
      <c r="N39" s="41">
        <f t="shared" si="14"/>
        <v>0.12730286471141819</v>
      </c>
      <c r="O39" s="41">
        <f t="shared" si="15"/>
        <v>0.12199653979238753</v>
      </c>
      <c r="P39" s="41">
        <f t="shared" si="16"/>
        <v>0.11942592592592592</v>
      </c>
      <c r="Q39" s="41">
        <f t="shared" si="17"/>
        <v>0.11620512820512821</v>
      </c>
      <c r="R39" s="41">
        <f t="shared" si="18"/>
        <v>0.11763533834586466</v>
      </c>
      <c r="S39" s="41">
        <f t="shared" si="19"/>
        <v>0.12822580645161283</v>
      </c>
      <c r="T39" s="42">
        <f t="shared" si="20"/>
        <v>0.15483870967741931</v>
      </c>
      <c r="U39" s="12"/>
      <c r="V39" s="10"/>
      <c r="W39" s="12"/>
      <c r="X39" s="10"/>
    </row>
    <row r="40" spans="1:24" ht="20.25" customHeight="1" thickBot="1" x14ac:dyDescent="0.3">
      <c r="A40" s="26" t="s">
        <v>9</v>
      </c>
      <c r="B40" s="50">
        <f>SUM(B25:B39)</f>
        <v>1</v>
      </c>
      <c r="C40" s="51">
        <f t="shared" ref="C40:T40" si="21">SUM(C25:C39)</f>
        <v>1.0000000000000002</v>
      </c>
      <c r="D40" s="51">
        <f t="shared" si="21"/>
        <v>0.99999999999999989</v>
      </c>
      <c r="E40" s="51">
        <f t="shared" si="21"/>
        <v>0.99999999999999978</v>
      </c>
      <c r="F40" s="51">
        <f t="shared" si="21"/>
        <v>1</v>
      </c>
      <c r="G40" s="51">
        <f t="shared" si="21"/>
        <v>1</v>
      </c>
      <c r="H40" s="51">
        <f t="shared" si="21"/>
        <v>0.99999999999999989</v>
      </c>
      <c r="I40" s="51">
        <f t="shared" si="21"/>
        <v>1</v>
      </c>
      <c r="J40" s="51">
        <f t="shared" si="21"/>
        <v>0.99999999999999978</v>
      </c>
      <c r="K40" s="51">
        <f t="shared" si="21"/>
        <v>1</v>
      </c>
      <c r="L40" s="51">
        <f t="shared" si="21"/>
        <v>1</v>
      </c>
      <c r="M40" s="51">
        <f t="shared" si="21"/>
        <v>1</v>
      </c>
      <c r="N40" s="51">
        <f t="shared" si="21"/>
        <v>0.99999999999999989</v>
      </c>
      <c r="O40" s="51">
        <f t="shared" si="21"/>
        <v>1</v>
      </c>
      <c r="P40" s="51">
        <f t="shared" si="21"/>
        <v>1.0006222222222221</v>
      </c>
      <c r="Q40" s="51">
        <f t="shared" si="21"/>
        <v>1.0021501831501829</v>
      </c>
      <c r="R40" s="51">
        <f t="shared" si="21"/>
        <v>1.0052631578947369</v>
      </c>
      <c r="S40" s="51">
        <f t="shared" si="21"/>
        <v>1</v>
      </c>
      <c r="T40" s="52">
        <f t="shared" si="21"/>
        <v>0.99999999999999989</v>
      </c>
      <c r="U40" s="14">
        <v>0</v>
      </c>
      <c r="V40" s="9"/>
      <c r="W40" s="14">
        <v>0</v>
      </c>
      <c r="X40" s="9"/>
    </row>
    <row r="41" spans="1:24" ht="20.2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4" x14ac:dyDescent="0.25">
      <c r="A42" s="2" t="s">
        <v>16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4" ht="8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4" x14ac:dyDescent="0.25">
      <c r="A44" s="2" t="s">
        <v>22</v>
      </c>
      <c r="L44" s="2"/>
    </row>
    <row r="45" spans="1:24" x14ac:dyDescent="0.25">
      <c r="A45" s="2" t="s">
        <v>23</v>
      </c>
      <c r="L45" s="2"/>
    </row>
    <row r="46" spans="1:24" x14ac:dyDescent="0.25">
      <c r="A46" s="2" t="s">
        <v>25</v>
      </c>
      <c r="L46" s="2"/>
    </row>
    <row r="47" spans="1:24" x14ac:dyDescent="0.25">
      <c r="L47" s="2"/>
    </row>
    <row r="48" spans="1:24" x14ac:dyDescent="0.25">
      <c r="A48" s="8"/>
      <c r="L48" s="2"/>
    </row>
    <row r="49" spans="1:12" x14ac:dyDescent="0.25">
      <c r="L49" s="2"/>
    </row>
    <row r="50" spans="1:12" x14ac:dyDescent="0.25">
      <c r="A50" s="8"/>
      <c r="L50" s="2"/>
    </row>
    <row r="51" spans="1:12" x14ac:dyDescent="0.25">
      <c r="L51" s="2"/>
    </row>
    <row r="52" spans="1:12" x14ac:dyDescent="0.25">
      <c r="L52" s="2"/>
    </row>
    <row r="53" spans="1:12" x14ac:dyDescent="0.25">
      <c r="L53" s="2"/>
    </row>
    <row r="54" spans="1:12" x14ac:dyDescent="0.25">
      <c r="L54" s="2"/>
    </row>
    <row r="55" spans="1:12" x14ac:dyDescent="0.25">
      <c r="L55" s="2"/>
    </row>
    <row r="56" spans="1:12" x14ac:dyDescent="0.25">
      <c r="L56" s="2"/>
    </row>
    <row r="57" spans="1:12" x14ac:dyDescent="0.25">
      <c r="L57" s="2"/>
    </row>
    <row r="58" spans="1:12" x14ac:dyDescent="0.25">
      <c r="L58" s="2"/>
    </row>
    <row r="59" spans="1:12" x14ac:dyDescent="0.25">
      <c r="L59" s="2"/>
    </row>
    <row r="60" spans="1:12" x14ac:dyDescent="0.25">
      <c r="L60" s="2"/>
    </row>
  </sheetData>
  <sheetProtection algorithmName="SHA-512" hashValue="aAzTIiCvq5nhXBPteEToX0pLiK+GEu0RVSFOoEX3R2QV1u0FAQ19SmKHQ4oOzVx7LnJ27LMNa6+BH3h20Ldt3g==" saltValue="VYsOfQahvtFVCv0b24Ny9Q==" spinCount="100000" sheet="1"/>
  <mergeCells count="1">
    <mergeCell ref="E1:M1"/>
  </mergeCells>
  <phoneticPr fontId="1" type="noConversion"/>
  <pageMargins left="0.15748031496062992" right="0.15748031496062992" top="0.78740157480314965" bottom="0.98425196850393704" header="0" footer="0"/>
  <pageSetup paperSize="9" scale="64" orientation="portrait" r:id="rId1"/>
  <headerFooter alignWithMargins="0">
    <oddHeader xml:space="preserve">&amp;R
</oddHeader>
    <oddFooter xml:space="preserve">&amp;R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3D311B5-3262-425D-BC3B-E1589537EF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V6:V21</xm:sqref>
        </x14:conditionalFormatting>
        <x14:conditionalFormatting xmlns:xm="http://schemas.microsoft.com/office/excel/2006/main">
          <x14:cfRule type="iconSet" priority="1" id="{55D093DF-B9A9-4E9B-9DB8-C69022B91DC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X6:X21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Instituto da Vinha e Vinho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Maria João Lima</cp:lastModifiedBy>
  <cp:lastPrinted>2014-07-17T15:40:27Z</cp:lastPrinted>
  <dcterms:created xsi:type="dcterms:W3CDTF">2008-07-10T11:12:21Z</dcterms:created>
  <dcterms:modified xsi:type="dcterms:W3CDTF">2019-03-22T16:38:39Z</dcterms:modified>
</cp:coreProperties>
</file>